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P2 Presupuesto Aprobado-EjeC. P" sheetId="3" r:id="rId1"/>
  </sheets>
  <definedNames>
    <definedName name="_xlnm._FilterDatabase" localSheetId="0" hidden="1">'P2 Presupuesto Aprobado-EjeC. P'!$J$1:$J$95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3" l="1"/>
  <c r="H13" i="3"/>
  <c r="I13" i="3"/>
  <c r="J13" i="3"/>
  <c r="K13" i="3"/>
  <c r="L13" i="3"/>
  <c r="M13" i="3"/>
  <c r="N13" i="3"/>
  <c r="O13" i="3"/>
  <c r="G19" i="3"/>
  <c r="H19" i="3"/>
  <c r="I19" i="3"/>
  <c r="J19" i="3"/>
  <c r="K19" i="3"/>
  <c r="L19" i="3"/>
  <c r="M19" i="3"/>
  <c r="M86" i="3" s="1"/>
  <c r="N19" i="3"/>
  <c r="O19" i="3"/>
  <c r="G29" i="3"/>
  <c r="H29" i="3"/>
  <c r="I29" i="3"/>
  <c r="J29" i="3"/>
  <c r="K29" i="3"/>
  <c r="L29" i="3"/>
  <c r="M29" i="3"/>
  <c r="N29" i="3"/>
  <c r="O29" i="3"/>
  <c r="G39" i="3"/>
  <c r="I39" i="3"/>
  <c r="J39" i="3"/>
  <c r="L39" i="3"/>
  <c r="M39" i="3"/>
  <c r="N39" i="3"/>
  <c r="O39" i="3"/>
  <c r="G55" i="3"/>
  <c r="H55" i="3"/>
  <c r="I55" i="3"/>
  <c r="J55" i="3"/>
  <c r="K55" i="3"/>
  <c r="L55" i="3"/>
  <c r="M55" i="3"/>
  <c r="N55" i="3"/>
  <c r="O55" i="3"/>
  <c r="G65" i="3"/>
  <c r="H65" i="3"/>
  <c r="I65" i="3"/>
  <c r="J65" i="3"/>
  <c r="K65" i="3"/>
  <c r="L65" i="3"/>
  <c r="M65" i="3"/>
  <c r="N65" i="3"/>
  <c r="O65" i="3"/>
  <c r="G70" i="3"/>
  <c r="H70" i="3"/>
  <c r="I70" i="3"/>
  <c r="J70" i="3"/>
  <c r="K70" i="3"/>
  <c r="L70" i="3"/>
  <c r="M70" i="3"/>
  <c r="N70" i="3"/>
  <c r="O70" i="3"/>
  <c r="P85" i="3"/>
  <c r="P84" i="3"/>
  <c r="P83" i="3"/>
  <c r="P82" i="3"/>
  <c r="P81" i="3"/>
  <c r="P80" i="3"/>
  <c r="P79" i="3"/>
  <c r="P78" i="3"/>
  <c r="P77" i="3"/>
  <c r="P76" i="3"/>
  <c r="P75" i="3"/>
  <c r="P74" i="3"/>
  <c r="P73" i="3"/>
  <c r="P72" i="3"/>
  <c r="P71" i="3"/>
  <c r="F70" i="3"/>
  <c r="E70" i="3"/>
  <c r="D70" i="3"/>
  <c r="P69" i="3"/>
  <c r="P68" i="3"/>
  <c r="P67" i="3"/>
  <c r="P66" i="3"/>
  <c r="F65" i="3"/>
  <c r="E65" i="3"/>
  <c r="D65" i="3"/>
  <c r="C65" i="3"/>
  <c r="B65" i="3"/>
  <c r="P64" i="3"/>
  <c r="P63" i="3"/>
  <c r="P62" i="3"/>
  <c r="P61" i="3"/>
  <c r="P60" i="3"/>
  <c r="P59" i="3"/>
  <c r="P58" i="3"/>
  <c r="P57" i="3"/>
  <c r="P56" i="3"/>
  <c r="F55" i="3"/>
  <c r="E55" i="3"/>
  <c r="D55" i="3"/>
  <c r="C55" i="3"/>
  <c r="B55" i="3"/>
  <c r="P54" i="3"/>
  <c r="P53" i="3"/>
  <c r="P52" i="3"/>
  <c r="P51" i="3"/>
  <c r="P50" i="3"/>
  <c r="P49" i="3"/>
  <c r="P48" i="3"/>
  <c r="P47" i="3"/>
  <c r="P46" i="3"/>
  <c r="P45" i="3"/>
  <c r="P44" i="3"/>
  <c r="P43" i="3"/>
  <c r="P42" i="3"/>
  <c r="P41" i="3"/>
  <c r="P40" i="3"/>
  <c r="F39" i="3"/>
  <c r="E39" i="3"/>
  <c r="D39" i="3"/>
  <c r="C39" i="3"/>
  <c r="B39" i="3"/>
  <c r="P38" i="3"/>
  <c r="P37" i="3"/>
  <c r="P36" i="3"/>
  <c r="P35" i="3"/>
  <c r="P34" i="3"/>
  <c r="P33" i="3"/>
  <c r="P32" i="3"/>
  <c r="P31" i="3"/>
  <c r="P30" i="3"/>
  <c r="F29" i="3"/>
  <c r="E29" i="3"/>
  <c r="D29" i="3"/>
  <c r="C29" i="3"/>
  <c r="B29" i="3"/>
  <c r="P28" i="3"/>
  <c r="P27" i="3"/>
  <c r="P26" i="3"/>
  <c r="P25" i="3"/>
  <c r="P24" i="3"/>
  <c r="P23" i="3"/>
  <c r="P22" i="3"/>
  <c r="P21" i="3"/>
  <c r="P20" i="3"/>
  <c r="F19" i="3"/>
  <c r="E19" i="3"/>
  <c r="D19" i="3"/>
  <c r="C19" i="3"/>
  <c r="B19" i="3"/>
  <c r="P18" i="3"/>
  <c r="P17" i="3"/>
  <c r="P16" i="3"/>
  <c r="P15" i="3"/>
  <c r="P14" i="3"/>
  <c r="F13" i="3"/>
  <c r="E13" i="3"/>
  <c r="D13" i="3"/>
  <c r="C13" i="3"/>
  <c r="B13" i="3"/>
  <c r="L86" i="3" l="1"/>
  <c r="G86" i="3"/>
  <c r="J86" i="3"/>
  <c r="H86" i="3"/>
  <c r="K86" i="3"/>
  <c r="I86" i="3"/>
  <c r="P13" i="3"/>
  <c r="P29" i="3"/>
  <c r="P65" i="3"/>
  <c r="E86" i="3"/>
  <c r="P70" i="3"/>
  <c r="F86" i="3"/>
  <c r="P39" i="3"/>
  <c r="B86" i="3"/>
  <c r="P19" i="3"/>
  <c r="P55" i="3"/>
  <c r="C86" i="3"/>
  <c r="D86" i="3"/>
  <c r="P86" i="3" l="1"/>
</calcChain>
</file>

<file path=xl/sharedStrings.xml><?xml version="1.0" encoding="utf-8"?>
<sst xmlns="http://schemas.openxmlformats.org/spreadsheetml/2006/main" count="102" uniqueCount="102">
  <si>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</si>
  <si>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</si>
  <si>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</si>
  <si>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</si>
  <si>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</si>
  <si>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</si>
  <si>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</si>
  <si>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</si>
  <si>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</si>
  <si>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</si>
  <si>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</si>
  <si>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</si>
  <si>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</si>
  <si>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</si>
  <si>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</si>
  <si>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</si>
  <si>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</si>
  <si>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</si>
  <si>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</si>
  <si>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</si>
  <si>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</si>
  <si>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</si>
  <si>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</si>
  <si>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</si>
  <si>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</si>
  <si>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</si>
  <si>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</si>
  <si>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</si>
  <si>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</si>
  <si>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</si>
  <si>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</si>
  <si>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</si>
  <si>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</si>
  <si>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</si>
  <si>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</si>
  <si>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</si>
  <si>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</si>
  <si>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</si>
  <si>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</si>
  <si>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</si>
  <si>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</si>
  <si>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</si>
  <si>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</si>
  <si>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</si>
  <si>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</si>
  <si>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</si>
  <si>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</si>
  <si>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</si>
  <si>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</si>
  <si>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</si>
  <si>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</si>
  <si>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</si>
  <si>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</si>
  <si>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</si>
  <si>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</si>
  <si>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</si>
  <si>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</si>
  <si>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</si>
  <si>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</si>
  <si>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</si>
  <si>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</si>
  <si>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</si>
  <si>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</si>
  <si>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</si>
  <si>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</si>
  <si>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</si>
  <si>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</si>
  <si>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</si>
  <si>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</si>
  <si>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</si>
  <si>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</si>
  <si>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</si>
  <si>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</si>
  <si>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</si>
  <si>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</si>
  <si>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</si>
  <si>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</si>
  <si>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</si>
  <si>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</si>
  <si>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</si>
  <si>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</si>
  <si>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</si>
  <si>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</si>
  <si>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</si>
  <si>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</si>
  <si>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</si>
  <si>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</si>
  <si>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>Presupuesto Modificado</t>
  </si>
  <si>
    <t>Presupuesto Aprobado</t>
  </si>
  <si>
    <t>2.5.5 - TRANSFERENCIAS DE CAPITAL A INSTITUCIONES PÚBLICAS FINANCIERAS</t>
  </si>
  <si>
    <t>2.6.2 - MOBILIARIO Y EQUIPO EDUCACIONAL Y RECREATIVO</t>
  </si>
  <si>
    <t>2.6.7 - ACTIVOS BIÓLOGICOS CULTIVABLES</t>
  </si>
  <si>
    <t xml:space="preserve">                                            Ministerio de Salud Publica</t>
  </si>
  <si>
    <t xml:space="preserve">                                                                  Servicio Nacional de Salud</t>
  </si>
  <si>
    <t xml:space="preserve">                                                                              Ejecución de Gasto y Aplicaciones financieras </t>
  </si>
  <si>
    <t xml:space="preserve">                                                                                                           En RD$</t>
  </si>
  <si>
    <t xml:space="preserve">  </t>
  </si>
  <si>
    <r>
      <rPr>
        <b/>
        <sz val="9"/>
        <color theme="1"/>
        <rFont val="Calibri"/>
        <family val="2"/>
        <scheme val="minor"/>
      </rPr>
      <t>Presupuesto aprobado:</t>
    </r>
    <r>
      <rPr>
        <sz val="9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</si>
  <si>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9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</si>
  <si>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9"/>
        <color theme="1"/>
        <rFont val="Calibri"/>
        <family val="2"/>
        <scheme val="minor"/>
      </rPr>
      <t>Total devengado:</t>
    </r>
    <r>
      <rPr>
        <sz val="9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</si>
  <si>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 xml:space="preserve">                                                         Hospital Nuestra Señora de Regla</t>
  </si>
  <si>
    <t xml:space="preserve">                                                                                                           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</si>
</sst>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(* #,##0.0_);_(* \(#,##0.0\);_(* &quot;-&quot;??_);_(@_)"/>
    <numFmt numFmtId="167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indexed="8"/>
      <name val="Arial"/>
      <family val="2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8">
    <xf numFmtId="0" fontId="0" fillId="0" borderId="0" xfId="0"/>
    <xf numFmtId="166" fontId="3" fillId="0" borderId="1" xfId="0" applyNumberFormat="1" applyFont="1" applyBorder="1"/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165" fontId="3" fillId="0" borderId="1" xfId="1" applyFont="1" applyBorder="1" applyAlignment="1">
      <alignment horizontal="left" vertical="center" wrapText="1"/>
    </xf>
    <xf numFmtId="165" fontId="3" fillId="0" borderId="0" xfId="1" applyFont="1" applyAlignment="1">
      <alignment vertical="center" wrapText="1"/>
    </xf>
    <xf numFmtId="165" fontId="0" fillId="0" borderId="0" xfId="0" applyNumberFormat="1" applyAlignment="1">
      <alignment vertical="center" wrapText="1"/>
    </xf>
    <xf numFmtId="4" fontId="0" fillId="0" borderId="0" xfId="0" applyNumberFormat="1"/>
    <xf numFmtId="167" fontId="0" fillId="0" borderId="0" xfId="0" applyNumberFormat="1" applyAlignment="1">
      <alignment vertical="center" wrapText="1"/>
    </xf>
    <xf numFmtId="165" fontId="3" fillId="0" borderId="0" xfId="0" applyNumberFormat="1" applyFont="1" applyAlignment="1">
      <alignment vertical="center" wrapText="1"/>
    </xf>
    <xf numFmtId="167" fontId="3" fillId="0" borderId="0" xfId="0" applyNumberFormat="1" applyFont="1" applyAlignment="1">
      <alignment vertical="center" wrapText="1"/>
    </xf>
    <xf numFmtId="166" fontId="2" fillId="2" borderId="2" xfId="0" applyNumberFormat="1" applyFont="1" applyFill="1" applyBorder="1"/>
    <xf numFmtId="165" fontId="3" fillId="0" borderId="0" xfId="1" applyFont="1" applyFill="1" applyAlignment="1">
      <alignment vertical="center" wrapText="1"/>
    </xf>
    <xf numFmtId="0" fontId="6" fillId="0" borderId="0" xfId="0" applyFont="1" applyAlignment="1">
      <alignment horizontal="center"/>
    </xf>
    <xf numFmtId="4" fontId="3" fillId="0" borderId="0" xfId="0" applyNumberFormat="1" applyFont="1"/>
    <xf numFmtId="165" fontId="0" fillId="0" borderId="0" xfId="0" applyNumberFormat="1"/>
    <xf numFmtId="165" fontId="8" fillId="0" borderId="0" xfId="0" applyNumberFormat="1" applyFont="1" applyAlignment="1">
      <alignment horizontal="right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 indent="2"/>
    </xf>
    <xf numFmtId="0" fontId="10" fillId="0" borderId="0" xfId="0" applyFont="1" applyAlignment="1">
      <alignment horizontal="left" vertical="top" wrapText="1" indent="2"/>
    </xf>
    <xf numFmtId="0" fontId="11" fillId="2" borderId="2" xfId="0" applyFont="1" applyFill="1" applyBorder="1" applyAlignment="1">
      <alignment vertical="center"/>
    </xf>
    <xf numFmtId="165" fontId="12" fillId="0" borderId="0" xfId="0" applyNumberFormat="1" applyFont="1" applyAlignment="1">
      <alignment horizontal="right"/>
    </xf>
    <xf numFmtId="0" fontId="13" fillId="0" borderId="0" xfId="0" applyFont="1" applyAlignment="1">
      <alignment horizontal="center" wrapText="1"/>
    </xf>
    <xf numFmtId="0" fontId="14" fillId="0" borderId="11" xfId="0" applyFont="1" applyBorder="1" applyAlignment="1">
      <alignment vertical="center" wrapText="1"/>
    </xf>
    <xf numFmtId="0" fontId="15" fillId="0" borderId="11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4" fontId="16" fillId="0" borderId="0" xfId="0" applyNumberFormat="1" applyFont="1" applyAlignment="1">
      <alignment horizontal="right"/>
    </xf>
    <xf numFmtId="165" fontId="0" fillId="3" borderId="0" xfId="0" applyNumberFormat="1" applyFill="1" applyAlignment="1">
      <alignment vertical="center" wrapText="1"/>
    </xf>
    <xf numFmtId="164" fontId="0" fillId="0" borderId="0" xfId="3" applyFont="1"/>
    <xf numFmtId="164" fontId="0" fillId="0" borderId="0" xfId="3" applyFont="1" applyAlignment="1">
      <alignment vertical="center" wrapText="1"/>
    </xf>
    <xf numFmtId="0" fontId="2" fillId="2" borderId="3" xfId="0" applyFont="1" applyFill="1" applyBorder="1" applyAlignment="1">
      <alignment horizontal="left" vertical="center"/>
    </xf>
    <xf numFmtId="165" fontId="2" fillId="2" borderId="3" xfId="1" applyFont="1" applyFill="1" applyBorder="1" applyAlignment="1">
      <alignment horizontal="center" vertical="center" wrapText="1"/>
    </xf>
    <xf numFmtId="165" fontId="2" fillId="2" borderId="4" xfId="1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 wrapText="1" readingOrder="1"/>
    </xf>
    <xf numFmtId="0" fontId="4" fillId="0" borderId="0" xfId="0" applyFont="1" applyAlignment="1">
      <alignment vertical="center" wrapText="1" readingOrder="1"/>
    </xf>
    <xf numFmtId="0" fontId="5" fillId="0" borderId="5" xfId="0" applyFont="1" applyBorder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5" fillId="0" borderId="5" xfId="0" applyFont="1" applyBorder="1" applyAlignment="1">
      <alignment horizontal="left" vertical="center" wrapText="1" readingOrder="1"/>
    </xf>
    <xf numFmtId="0" fontId="5" fillId="0" borderId="0" xfId="0" applyFont="1" applyAlignment="1">
      <alignment horizontal="left" vertical="center" wrapText="1" readingOrder="1"/>
    </xf>
    <xf numFmtId="0" fontId="6" fillId="0" borderId="5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5" xfId="0" applyFont="1" applyBorder="1" applyAlignment="1">
      <alignment vertical="top" wrapText="1" readingOrder="1"/>
    </xf>
    <xf numFmtId="0" fontId="7" fillId="0" borderId="0" xfId="0" applyFont="1" applyAlignment="1">
      <alignment vertical="top" wrapText="1" readingOrder="1"/>
    </xf>
  </cellXfs>
  <cellStyles count="4">
    <cellStyle name="Millares" xfId="1" builtinId="3"/>
    <cellStyle name="Millares 2" xfId="2"/>
    <cellStyle name="Moneda" xfId="3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1</xdr:row>
      <xdr:rowOff>1</xdr:rowOff>
    </xdr:from>
    <xdr:to>
      <xdr:col>0</xdr:col>
      <xdr:colOff>1628619</xdr:colOff>
      <xdr:row>6</xdr:row>
      <xdr:rowOff>116683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53D8601A-6078-44D6-8B00-C3911C0CD3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95250"/>
          <a:ext cx="1247619" cy="1402557"/>
        </a:xfrm>
        <a:prstGeom prst="rect">
          <a:avLst/>
        </a:prstGeom>
      </xdr:spPr>
    </xdr:pic>
    <xdr:clientData/>
  </xdr:twoCellAnchor>
  <xdr:twoCellAnchor editAs="oneCell">
    <xdr:from>
      <xdr:col>2</xdr:col>
      <xdr:colOff>1285875</xdr:colOff>
      <xdr:row>2</xdr:row>
      <xdr:rowOff>130970</xdr:rowOff>
    </xdr:from>
    <xdr:to>
      <xdr:col>4</xdr:col>
      <xdr:colOff>457194</xdr:colOff>
      <xdr:row>7</xdr:row>
      <xdr:rowOff>35719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AAF3E733-E1DD-4618-93C7-6D7B9977F0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0800" y="226220"/>
          <a:ext cx="1509707" cy="12001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showGridLines="0" tabSelected="1" zoomScaleNormal="100" workbookViewId="0">
      <selection activeCell="I95" sqref="I95"/>
    </sheetView>
  </sheetViews>
  <sheetFormatPr baseColWidth="10" defaultColWidth="11.453125" defaultRowHeight="14.5" x14ac:dyDescent="0.35"/>
  <cols>
    <col min="1" max="1" width="56.26953125" customWidth="1"/>
    <col min="2" max="2" width="20.453125" customWidth="1"/>
    <col min="3" max="3" width="16.54296875" customWidth="1"/>
    <col min="4" max="4" width="15.7265625" customWidth="1"/>
    <col min="5" max="5" width="14.54296875" customWidth="1"/>
    <col min="6" max="6" width="15" customWidth="1"/>
    <col min="7" max="7" width="17.81640625" bestFit="1" customWidth="1"/>
    <col min="8" max="8" width="17.26953125" bestFit="1" customWidth="1"/>
    <col min="9" max="9" width="18.453125" bestFit="1" customWidth="1"/>
    <col min="10" max="11" width="19.1796875" bestFit="1" customWidth="1"/>
    <col min="12" max="12" width="18.7265625" bestFit="1" customWidth="1"/>
    <col min="13" max="13" width="20" bestFit="1" customWidth="1"/>
    <col min="14" max="14" width="18.54296875" customWidth="1"/>
    <col min="15" max="15" width="17.1796875" customWidth="1"/>
    <col min="16" max="16" width="17.453125" bestFit="1" customWidth="1"/>
    <col min="20" max="20" width="16.7265625" bestFit="1" customWidth="1"/>
  </cols>
  <sheetData>
    <row r="1" spans="1:17" ht="7.5" customHeight="1" x14ac:dyDescent="0.25"/>
    <row r="3" spans="1:17" ht="28.5" customHeight="1" x14ac:dyDescent="0.25">
      <c r="A3" s="38" t="s">
        <v>92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</row>
    <row r="4" spans="1:17" ht="21" customHeight="1" x14ac:dyDescent="0.25">
      <c r="A4" s="40" t="s">
        <v>93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</row>
    <row r="5" spans="1:17" ht="21" customHeight="1" x14ac:dyDescent="0.35">
      <c r="A5" s="42" t="s">
        <v>100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</row>
    <row r="6" spans="1:17" ht="15.5" x14ac:dyDescent="0.35">
      <c r="A6" s="44" t="s">
        <v>101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</row>
    <row r="7" spans="1:17" ht="15.75" customHeight="1" x14ac:dyDescent="0.35">
      <c r="A7" s="46" t="s">
        <v>94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</row>
    <row r="8" spans="1:17" ht="15.75" customHeight="1" x14ac:dyDescent="0.25">
      <c r="A8" s="47" t="s">
        <v>95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10" spans="1:17" ht="25.5" customHeight="1" x14ac:dyDescent="0.35">
      <c r="A10" s="32" t="s">
        <v>63</v>
      </c>
      <c r="B10" s="33" t="s">
        <v>88</v>
      </c>
      <c r="C10" s="33" t="s">
        <v>87</v>
      </c>
      <c r="D10" s="35" t="s">
        <v>86</v>
      </c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</row>
    <row r="11" spans="1:17" x14ac:dyDescent="0.35">
      <c r="A11" s="32"/>
      <c r="B11" s="34"/>
      <c r="C11" s="34"/>
      <c r="D11" s="2" t="s">
        <v>74</v>
      </c>
      <c r="E11" s="2" t="s">
        <v>75</v>
      </c>
      <c r="F11" s="2" t="s">
        <v>76</v>
      </c>
      <c r="G11" s="2" t="s">
        <v>77</v>
      </c>
      <c r="H11" s="3" t="s">
        <v>78</v>
      </c>
      <c r="I11" s="2" t="s">
        <v>79</v>
      </c>
      <c r="J11" s="3" t="s">
        <v>80</v>
      </c>
      <c r="K11" s="2" t="s">
        <v>81</v>
      </c>
      <c r="L11" s="2" t="s">
        <v>82</v>
      </c>
      <c r="M11" s="2" t="s">
        <v>83</v>
      </c>
      <c r="N11" s="2" t="s">
        <v>84</v>
      </c>
      <c r="O11" s="3" t="s">
        <v>85</v>
      </c>
      <c r="P11" s="2" t="s">
        <v>73</v>
      </c>
    </row>
    <row r="12" spans="1:17" ht="15" x14ac:dyDescent="0.25">
      <c r="A12" s="18" t="s">
        <v>0</v>
      </c>
      <c r="B12" s="5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7" ht="15" x14ac:dyDescent="0.25">
      <c r="A13" s="19" t="s">
        <v>1</v>
      </c>
      <c r="B13" s="13">
        <f>+B14+B15+B16+B17+B18</f>
        <v>20810000</v>
      </c>
      <c r="C13" s="13">
        <f>+C14+C15+C16+C17+C18</f>
        <v>0</v>
      </c>
      <c r="D13" s="15">
        <f>+D14+D15+D17+D16+D18</f>
        <v>214000</v>
      </c>
      <c r="E13" s="15">
        <f>+E14+E15+E17+E16+E18</f>
        <v>289000</v>
      </c>
      <c r="F13" s="15">
        <f>+F14+F15+F17+F16+F18</f>
        <v>5964675.1699999999</v>
      </c>
      <c r="G13" s="15">
        <f t="shared" ref="G13:O13" si="0">+G14+G15+G17+G16+G18</f>
        <v>0</v>
      </c>
      <c r="H13" s="15">
        <f t="shared" si="0"/>
        <v>0</v>
      </c>
      <c r="I13" s="15">
        <f t="shared" si="0"/>
        <v>0</v>
      </c>
      <c r="J13" s="15">
        <f t="shared" si="0"/>
        <v>0</v>
      </c>
      <c r="K13" s="15">
        <f t="shared" si="0"/>
        <v>0</v>
      </c>
      <c r="L13" s="15">
        <f t="shared" si="0"/>
        <v>0</v>
      </c>
      <c r="M13" s="15">
        <f t="shared" si="0"/>
        <v>0</v>
      </c>
      <c r="N13" s="15">
        <f t="shared" si="0"/>
        <v>0</v>
      </c>
      <c r="O13" s="15">
        <f t="shared" si="0"/>
        <v>0</v>
      </c>
      <c r="P13" s="15">
        <f t="shared" ref="P13:P44" si="1">+D13+E13+F13+G13+H13+I13+J13+K13+L13+M13+N13+O13</f>
        <v>6467675.1699999999</v>
      </c>
    </row>
    <row r="14" spans="1:17" ht="15" x14ac:dyDescent="0.25">
      <c r="A14" s="20" t="s">
        <v>2</v>
      </c>
      <c r="B14" s="7">
        <v>6050000</v>
      </c>
      <c r="C14" s="7">
        <v>0</v>
      </c>
      <c r="D14" s="8">
        <v>214000</v>
      </c>
      <c r="E14" s="8">
        <v>289000</v>
      </c>
      <c r="F14" s="8">
        <v>199000</v>
      </c>
      <c r="G14" s="16">
        <v>0</v>
      </c>
      <c r="H14" s="17"/>
      <c r="I14" s="17"/>
      <c r="J14" s="17"/>
      <c r="K14" s="17"/>
      <c r="L14" s="17"/>
      <c r="M14" s="23"/>
      <c r="N14" s="28"/>
      <c r="O14" s="28"/>
      <c r="P14" s="15">
        <f t="shared" si="1"/>
        <v>702000</v>
      </c>
    </row>
    <row r="15" spans="1:17" ht="15" x14ac:dyDescent="0.25">
      <c r="A15" s="20" t="s">
        <v>3</v>
      </c>
      <c r="B15" s="7">
        <v>14760000</v>
      </c>
      <c r="C15" s="7">
        <v>0</v>
      </c>
      <c r="D15" s="9">
        <v>0</v>
      </c>
      <c r="E15" s="9">
        <v>0</v>
      </c>
      <c r="F15" s="9">
        <v>5765675.1699999999</v>
      </c>
      <c r="G15" s="17">
        <v>0</v>
      </c>
      <c r="H15" s="17">
        <v>0</v>
      </c>
      <c r="I15" s="17">
        <v>0</v>
      </c>
      <c r="J15" s="17">
        <v>0</v>
      </c>
      <c r="K15" s="17"/>
      <c r="L15" s="17"/>
      <c r="M15" s="23"/>
      <c r="N15" s="28"/>
      <c r="O15" s="28"/>
      <c r="P15" s="15">
        <f t="shared" si="1"/>
        <v>5765675.1699999999</v>
      </c>
    </row>
    <row r="16" spans="1:17" x14ac:dyDescent="0.35">
      <c r="A16" s="20" t="s">
        <v>4</v>
      </c>
      <c r="B16" s="7"/>
      <c r="C16" s="7">
        <v>0</v>
      </c>
      <c r="D16" s="9">
        <v>0</v>
      </c>
      <c r="E16" s="9">
        <v>0</v>
      </c>
      <c r="F16" s="8">
        <v>0</v>
      </c>
      <c r="G16" s="16">
        <v>0</v>
      </c>
      <c r="H16" s="17">
        <v>0</v>
      </c>
      <c r="I16" s="9">
        <v>0</v>
      </c>
      <c r="J16" s="17">
        <v>0</v>
      </c>
      <c r="K16" s="17"/>
      <c r="L16" s="17"/>
      <c r="M16" s="23"/>
      <c r="N16" s="17"/>
      <c r="O16" s="17"/>
      <c r="P16" s="15">
        <f t="shared" si="1"/>
        <v>0</v>
      </c>
      <c r="Q16" s="4"/>
    </row>
    <row r="17" spans="1:16" ht="15" x14ac:dyDescent="0.25">
      <c r="A17" s="20" t="s">
        <v>5</v>
      </c>
      <c r="B17" s="7"/>
      <c r="C17" s="7">
        <v>0</v>
      </c>
      <c r="D17" s="9">
        <v>0</v>
      </c>
      <c r="E17" s="9">
        <v>0</v>
      </c>
      <c r="F17" s="9">
        <v>0</v>
      </c>
      <c r="G17" s="9">
        <v>0</v>
      </c>
      <c r="H17" s="17">
        <v>0</v>
      </c>
      <c r="I17" s="9">
        <v>0</v>
      </c>
      <c r="J17" s="17">
        <v>0</v>
      </c>
      <c r="K17" s="17"/>
      <c r="L17" s="17"/>
      <c r="M17" s="23"/>
      <c r="N17" s="17"/>
      <c r="O17" s="17"/>
      <c r="P17" s="15">
        <f t="shared" si="1"/>
        <v>0</v>
      </c>
    </row>
    <row r="18" spans="1:16" ht="15" x14ac:dyDescent="0.25">
      <c r="A18" s="20" t="s">
        <v>6</v>
      </c>
      <c r="B18" s="7"/>
      <c r="C18" s="7">
        <v>0</v>
      </c>
      <c r="D18" s="9">
        <v>0</v>
      </c>
      <c r="E18" s="9">
        <v>0</v>
      </c>
      <c r="F18" s="9">
        <v>0</v>
      </c>
      <c r="G18" s="16">
        <v>0</v>
      </c>
      <c r="H18" s="17">
        <v>0</v>
      </c>
      <c r="I18" s="17">
        <v>0</v>
      </c>
      <c r="J18" s="17">
        <v>0</v>
      </c>
      <c r="K18" s="17"/>
      <c r="L18" s="17"/>
      <c r="M18" s="23"/>
      <c r="N18" s="28"/>
      <c r="O18" s="28"/>
      <c r="P18" s="15">
        <f t="shared" si="1"/>
        <v>0</v>
      </c>
    </row>
    <row r="19" spans="1:16" x14ac:dyDescent="0.35">
      <c r="A19" s="19" t="s">
        <v>7</v>
      </c>
      <c r="B19" s="6">
        <f>+B20+B21+B22+B23+B24+B25+B26+B27+B28</f>
        <v>36580000</v>
      </c>
      <c r="C19" s="6">
        <f>+C20+C21+C22+C23+C24+C25+C26+C27+C28</f>
        <v>0</v>
      </c>
      <c r="D19" s="15">
        <f>+D20+D21+D22+D23+D24+D25+D26+D27+D28</f>
        <v>227683.33</v>
      </c>
      <c r="E19" s="15">
        <f>+E20+E21+E22+E23+E24+E25+E26+E27+E28</f>
        <v>550327.99</v>
      </c>
      <c r="F19" s="15">
        <f>+F20+F21+F22+F23+F24+F25+F26+F27+F28</f>
        <v>1362249.47</v>
      </c>
      <c r="G19" s="15">
        <f t="shared" ref="G19:O19" si="2">+G20+G21+G22+G23+G24+G25+G26+G27+G28</f>
        <v>3333033.2900000005</v>
      </c>
      <c r="H19" s="15">
        <f t="shared" si="2"/>
        <v>0</v>
      </c>
      <c r="I19" s="15">
        <f t="shared" si="2"/>
        <v>0</v>
      </c>
      <c r="J19" s="15">
        <f t="shared" si="2"/>
        <v>0</v>
      </c>
      <c r="K19" s="15">
        <f t="shared" si="2"/>
        <v>0</v>
      </c>
      <c r="L19" s="15">
        <f t="shared" si="2"/>
        <v>0</v>
      </c>
      <c r="M19" s="15">
        <f t="shared" si="2"/>
        <v>0</v>
      </c>
      <c r="N19" s="15">
        <f t="shared" si="2"/>
        <v>0</v>
      </c>
      <c r="O19" s="15">
        <f t="shared" si="2"/>
        <v>0</v>
      </c>
      <c r="P19" s="15">
        <f t="shared" si="1"/>
        <v>5473294.0800000001</v>
      </c>
    </row>
    <row r="20" spans="1:16" x14ac:dyDescent="0.35">
      <c r="A20" s="20" t="s">
        <v>8</v>
      </c>
      <c r="B20" s="7">
        <v>2300000</v>
      </c>
      <c r="C20" s="7">
        <v>0</v>
      </c>
      <c r="D20" s="9">
        <v>0</v>
      </c>
      <c r="E20" s="9">
        <v>284428.98</v>
      </c>
      <c r="F20" s="8">
        <v>966356.13</v>
      </c>
      <c r="G20" s="16">
        <v>491428.43</v>
      </c>
      <c r="H20" s="17"/>
      <c r="I20" s="17"/>
      <c r="J20" s="17"/>
      <c r="K20" s="17"/>
      <c r="L20" s="17"/>
      <c r="M20" s="23"/>
      <c r="N20" s="28"/>
      <c r="O20" s="28"/>
      <c r="P20" s="15">
        <f t="shared" si="1"/>
        <v>1742213.5399999998</v>
      </c>
    </row>
    <row r="21" spans="1:16" x14ac:dyDescent="0.35">
      <c r="A21" s="20" t="s">
        <v>9</v>
      </c>
      <c r="B21" s="7">
        <v>10000000</v>
      </c>
      <c r="C21" s="7">
        <v>0</v>
      </c>
      <c r="D21" s="9">
        <v>175735</v>
      </c>
      <c r="E21" s="9">
        <v>15104</v>
      </c>
      <c r="F21" s="9">
        <v>0</v>
      </c>
      <c r="G21" s="16">
        <v>287949.5</v>
      </c>
      <c r="H21" s="17"/>
      <c r="I21" s="17"/>
      <c r="J21" s="17"/>
      <c r="K21" s="17"/>
      <c r="L21" s="17"/>
      <c r="M21" s="23"/>
      <c r="N21" s="28"/>
      <c r="O21" s="28"/>
      <c r="P21" s="15">
        <f t="shared" si="1"/>
        <v>478788.5</v>
      </c>
    </row>
    <row r="22" spans="1:16" x14ac:dyDescent="0.35">
      <c r="A22" s="20" t="s">
        <v>10</v>
      </c>
      <c r="B22" s="7">
        <v>700000</v>
      </c>
      <c r="C22" s="7">
        <v>0</v>
      </c>
      <c r="D22" s="9">
        <v>0</v>
      </c>
      <c r="E22" s="9">
        <v>0</v>
      </c>
      <c r="F22" s="8">
        <v>0</v>
      </c>
      <c r="G22" s="16">
        <v>21200</v>
      </c>
      <c r="H22" s="17"/>
      <c r="I22" s="17"/>
      <c r="J22" s="17"/>
      <c r="K22" s="17"/>
      <c r="L22" s="17"/>
      <c r="M22" s="23"/>
      <c r="N22" s="28"/>
      <c r="O22" s="28"/>
      <c r="P22" s="15">
        <f t="shared" si="1"/>
        <v>21200</v>
      </c>
    </row>
    <row r="23" spans="1:16" ht="15" x14ac:dyDescent="0.25">
      <c r="A23" s="20" t="s">
        <v>11</v>
      </c>
      <c r="B23" s="7">
        <v>1000000</v>
      </c>
      <c r="C23" s="7">
        <v>0</v>
      </c>
      <c r="D23" s="9">
        <v>21600</v>
      </c>
      <c r="E23" s="9">
        <v>0</v>
      </c>
      <c r="F23" s="8">
        <v>7200</v>
      </c>
      <c r="G23" s="16">
        <v>140760</v>
      </c>
      <c r="H23" s="17"/>
      <c r="I23" s="17"/>
      <c r="J23" s="17">
        <v>0</v>
      </c>
      <c r="K23" s="17"/>
      <c r="L23" s="17"/>
      <c r="M23" s="23"/>
      <c r="N23" s="28"/>
      <c r="O23" s="28"/>
      <c r="P23" s="15">
        <f t="shared" si="1"/>
        <v>169560</v>
      </c>
    </row>
    <row r="24" spans="1:16" ht="15" x14ac:dyDescent="0.25">
      <c r="A24" s="20" t="s">
        <v>12</v>
      </c>
      <c r="B24" s="7"/>
      <c r="C24" s="7">
        <v>0</v>
      </c>
      <c r="D24" s="9">
        <v>4023.8</v>
      </c>
      <c r="E24" s="9">
        <v>15000</v>
      </c>
      <c r="F24" s="9">
        <v>291000</v>
      </c>
      <c r="G24" s="16">
        <v>150000</v>
      </c>
      <c r="H24" s="17"/>
      <c r="I24" s="17"/>
      <c r="J24" s="17"/>
      <c r="K24" s="17"/>
      <c r="L24" s="17"/>
      <c r="M24" s="23"/>
      <c r="N24" s="28"/>
      <c r="O24" s="28"/>
      <c r="P24" s="15">
        <f t="shared" si="1"/>
        <v>460023.8</v>
      </c>
    </row>
    <row r="25" spans="1:16" ht="15" x14ac:dyDescent="0.25">
      <c r="A25" s="20" t="s">
        <v>13</v>
      </c>
      <c r="B25" s="7"/>
      <c r="C25" s="7">
        <v>0</v>
      </c>
      <c r="D25" s="9">
        <v>0</v>
      </c>
      <c r="E25" s="9">
        <v>0</v>
      </c>
      <c r="F25" s="17">
        <v>0</v>
      </c>
      <c r="G25" s="16">
        <v>0</v>
      </c>
      <c r="H25" s="17"/>
      <c r="I25" s="17"/>
      <c r="J25" s="17">
        <v>0</v>
      </c>
      <c r="K25" s="17"/>
      <c r="L25" s="17"/>
      <c r="M25" s="23"/>
      <c r="N25" s="28"/>
      <c r="O25" s="28"/>
      <c r="P25" s="15">
        <f t="shared" si="1"/>
        <v>0</v>
      </c>
    </row>
    <row r="26" spans="1:16" ht="26" x14ac:dyDescent="0.35">
      <c r="A26" s="20" t="s">
        <v>14</v>
      </c>
      <c r="B26" s="7">
        <v>17690000</v>
      </c>
      <c r="C26" s="7">
        <v>0</v>
      </c>
      <c r="D26" s="9">
        <v>7000</v>
      </c>
      <c r="E26" s="9">
        <v>166311.57</v>
      </c>
      <c r="F26" s="9">
        <v>20800</v>
      </c>
      <c r="G26" s="16">
        <v>2127854.2200000002</v>
      </c>
      <c r="H26" s="17"/>
      <c r="I26" s="17"/>
      <c r="J26" s="17"/>
      <c r="K26" s="17"/>
      <c r="L26" s="17"/>
      <c r="M26" s="23"/>
      <c r="N26" s="28"/>
      <c r="O26" s="28"/>
      <c r="P26" s="15">
        <f t="shared" si="1"/>
        <v>2321965.79</v>
      </c>
    </row>
    <row r="27" spans="1:16" ht="25.5" x14ac:dyDescent="0.25">
      <c r="A27" s="20" t="s">
        <v>15</v>
      </c>
      <c r="B27" s="7">
        <v>4890000</v>
      </c>
      <c r="C27" s="7">
        <v>0</v>
      </c>
      <c r="D27" s="9">
        <v>19324.53</v>
      </c>
      <c r="E27" s="9">
        <v>69483.44</v>
      </c>
      <c r="F27" s="8">
        <v>76893.34</v>
      </c>
      <c r="G27" s="16">
        <v>113841.14</v>
      </c>
      <c r="H27" s="17"/>
      <c r="I27" s="17"/>
      <c r="J27" s="17"/>
      <c r="K27" s="17"/>
      <c r="L27" s="17"/>
      <c r="M27" s="23"/>
      <c r="N27" s="28"/>
      <c r="O27" s="28"/>
      <c r="P27" s="15">
        <f t="shared" si="1"/>
        <v>279542.45</v>
      </c>
    </row>
    <row r="28" spans="1:16" ht="15" x14ac:dyDescent="0.25">
      <c r="A28" s="20" t="s">
        <v>16</v>
      </c>
      <c r="B28" s="7">
        <v>0</v>
      </c>
      <c r="C28" s="7">
        <v>0</v>
      </c>
      <c r="D28" s="9">
        <v>0</v>
      </c>
      <c r="E28" s="9">
        <v>0</v>
      </c>
      <c r="F28" s="8">
        <v>0</v>
      </c>
      <c r="G28" s="16">
        <v>0</v>
      </c>
      <c r="H28" s="17">
        <v>0</v>
      </c>
      <c r="I28" s="17">
        <v>0</v>
      </c>
      <c r="J28" s="17">
        <v>0</v>
      </c>
      <c r="K28" s="17"/>
      <c r="L28" s="17"/>
      <c r="M28" s="23"/>
      <c r="N28" s="28"/>
      <c r="O28" s="28"/>
      <c r="P28" s="15">
        <f t="shared" si="1"/>
        <v>0</v>
      </c>
    </row>
    <row r="29" spans="1:16" ht="15" x14ac:dyDescent="0.25">
      <c r="A29" s="19" t="s">
        <v>17</v>
      </c>
      <c r="B29" s="6">
        <f>+B30+B31+B32+B33+B34+B35+B36+B37+B38</f>
        <v>124714970</v>
      </c>
      <c r="C29" s="6">
        <f>+C30+C31+C32+C33+C34+C35+C36+C37+C38</f>
        <v>0</v>
      </c>
      <c r="D29" s="11">
        <f>D30+D31+D32+D33+D34+D35+D36+D37+D38</f>
        <v>2977827.1500000004</v>
      </c>
      <c r="E29" s="11">
        <f>E30+E31+E32+E33+E34+E35+E36+E37+E38</f>
        <v>4461334.6399999997</v>
      </c>
      <c r="F29" s="11">
        <f>F30+F31+F32+F33+F34+F35+F36+F37+F38</f>
        <v>4357633.17</v>
      </c>
      <c r="G29" s="11">
        <f t="shared" ref="G29:O29" si="3">G30+G31+G32+G33+G34+G35+G36+G37+G38</f>
        <v>4098984.35</v>
      </c>
      <c r="H29" s="11">
        <f t="shared" si="3"/>
        <v>0</v>
      </c>
      <c r="I29" s="11">
        <f t="shared" si="3"/>
        <v>0</v>
      </c>
      <c r="J29" s="11">
        <f t="shared" si="3"/>
        <v>0</v>
      </c>
      <c r="K29" s="11">
        <f t="shared" si="3"/>
        <v>0</v>
      </c>
      <c r="L29" s="11">
        <f t="shared" si="3"/>
        <v>0</v>
      </c>
      <c r="M29" s="11">
        <f t="shared" si="3"/>
        <v>0</v>
      </c>
      <c r="N29" s="11">
        <f t="shared" si="3"/>
        <v>0</v>
      </c>
      <c r="O29" s="11">
        <f t="shared" si="3"/>
        <v>0</v>
      </c>
      <c r="P29" s="15">
        <f t="shared" si="1"/>
        <v>15895779.310000001</v>
      </c>
    </row>
    <row r="30" spans="1:16" ht="15" x14ac:dyDescent="0.25">
      <c r="A30" s="20" t="s">
        <v>18</v>
      </c>
      <c r="B30" s="7">
        <v>6523547.0700000003</v>
      </c>
      <c r="C30" s="7">
        <v>0</v>
      </c>
      <c r="D30" s="9">
        <v>328696.75</v>
      </c>
      <c r="E30" s="9">
        <v>330548</v>
      </c>
      <c r="F30" s="8">
        <v>304279.71999999997</v>
      </c>
      <c r="G30" s="16">
        <v>46705.99</v>
      </c>
      <c r="H30" s="17"/>
      <c r="I30" s="17"/>
      <c r="J30" s="17"/>
      <c r="K30" s="17"/>
      <c r="L30" s="17"/>
      <c r="M30" s="23"/>
      <c r="N30" s="28"/>
      <c r="O30" s="28"/>
      <c r="P30" s="15">
        <f t="shared" si="1"/>
        <v>1010230.46</v>
      </c>
    </row>
    <row r="31" spans="1:16" x14ac:dyDescent="0.35">
      <c r="A31" s="20" t="s">
        <v>19</v>
      </c>
      <c r="B31" s="7">
        <v>800000</v>
      </c>
      <c r="C31" s="7">
        <v>0</v>
      </c>
      <c r="D31" s="9">
        <v>0</v>
      </c>
      <c r="E31" s="9">
        <v>0</v>
      </c>
      <c r="F31" s="9">
        <v>202679</v>
      </c>
      <c r="G31" s="16">
        <v>0</v>
      </c>
      <c r="H31" s="17">
        <v>0</v>
      </c>
      <c r="I31" s="17">
        <v>0</v>
      </c>
      <c r="J31" s="17">
        <v>0</v>
      </c>
      <c r="K31" s="17"/>
      <c r="L31" s="17"/>
      <c r="M31" s="23"/>
      <c r="N31" s="28"/>
      <c r="O31" s="28"/>
      <c r="P31" s="15">
        <f t="shared" si="1"/>
        <v>202679</v>
      </c>
    </row>
    <row r="32" spans="1:16" x14ac:dyDescent="0.35">
      <c r="A32" s="20" t="s">
        <v>20</v>
      </c>
      <c r="B32" s="7"/>
      <c r="C32" s="7">
        <v>0</v>
      </c>
      <c r="D32" s="9">
        <v>0</v>
      </c>
      <c r="E32" s="9">
        <v>0</v>
      </c>
      <c r="F32" s="8">
        <v>0</v>
      </c>
      <c r="G32" s="16">
        <v>0</v>
      </c>
      <c r="H32" s="17">
        <v>0</v>
      </c>
      <c r="I32" s="17"/>
      <c r="J32" s="17">
        <v>0</v>
      </c>
      <c r="K32" s="17"/>
      <c r="L32" s="17"/>
      <c r="M32" s="23"/>
      <c r="N32" s="28"/>
      <c r="O32" s="28"/>
      <c r="P32" s="15">
        <f t="shared" si="1"/>
        <v>0</v>
      </c>
    </row>
    <row r="33" spans="1:16" x14ac:dyDescent="0.35">
      <c r="A33" s="20" t="s">
        <v>21</v>
      </c>
      <c r="B33" s="7">
        <v>37600000</v>
      </c>
      <c r="C33" s="7">
        <v>0</v>
      </c>
      <c r="D33" s="9">
        <v>1401750</v>
      </c>
      <c r="E33" s="9">
        <v>2131804</v>
      </c>
      <c r="F33" s="9">
        <v>178238</v>
      </c>
      <c r="G33" s="16">
        <v>595690</v>
      </c>
      <c r="H33" s="17"/>
      <c r="I33" s="17"/>
      <c r="J33" s="17"/>
      <c r="K33" s="17"/>
      <c r="L33" s="17"/>
      <c r="M33" s="23"/>
      <c r="N33" s="28"/>
      <c r="O33" s="28"/>
      <c r="P33" s="15">
        <f t="shared" si="1"/>
        <v>4307482</v>
      </c>
    </row>
    <row r="34" spans="1:16" x14ac:dyDescent="0.35">
      <c r="A34" s="20" t="s">
        <v>22</v>
      </c>
      <c r="B34" s="7">
        <v>1090000</v>
      </c>
      <c r="C34" s="7">
        <v>0</v>
      </c>
      <c r="D34" s="9">
        <v>0</v>
      </c>
      <c r="E34" s="9">
        <v>97432.6</v>
      </c>
      <c r="F34" s="8">
        <v>0</v>
      </c>
      <c r="G34" s="16">
        <v>86527</v>
      </c>
      <c r="H34" s="17"/>
      <c r="I34" s="17"/>
      <c r="J34" s="17">
        <v>0</v>
      </c>
      <c r="K34" s="17"/>
      <c r="L34" s="17"/>
      <c r="M34" s="23"/>
      <c r="N34" s="28"/>
      <c r="O34" s="28"/>
      <c r="P34" s="15">
        <f t="shared" si="1"/>
        <v>183959.6</v>
      </c>
    </row>
    <row r="35" spans="1:16" x14ac:dyDescent="0.35">
      <c r="A35" s="20" t="s">
        <v>23</v>
      </c>
      <c r="B35" s="7"/>
      <c r="C35" s="7">
        <v>0</v>
      </c>
      <c r="D35" s="9">
        <v>165835.14000000001</v>
      </c>
      <c r="E35" s="9">
        <v>0</v>
      </c>
      <c r="F35" s="9">
        <v>438474.85</v>
      </c>
      <c r="G35" s="16">
        <v>583576.80000000005</v>
      </c>
      <c r="H35" s="17"/>
      <c r="I35" s="17"/>
      <c r="J35" s="17"/>
      <c r="K35" s="17"/>
      <c r="L35" s="17"/>
      <c r="M35" s="23"/>
      <c r="N35" s="28"/>
      <c r="O35" s="28"/>
      <c r="P35" s="15">
        <f t="shared" si="1"/>
        <v>1187886.79</v>
      </c>
    </row>
    <row r="36" spans="1:16" ht="26" x14ac:dyDescent="0.35">
      <c r="A36" s="20" t="s">
        <v>24</v>
      </c>
      <c r="B36" s="7">
        <v>38700000</v>
      </c>
      <c r="C36" s="7">
        <v>0</v>
      </c>
      <c r="D36" s="9">
        <v>895267.77</v>
      </c>
      <c r="E36" s="9">
        <v>831919.24</v>
      </c>
      <c r="F36" s="8">
        <v>2008237.01</v>
      </c>
      <c r="G36" s="16">
        <v>1976091.7</v>
      </c>
      <c r="H36" s="17"/>
      <c r="I36" s="17"/>
      <c r="J36" s="17"/>
      <c r="K36" s="17"/>
      <c r="L36" s="17"/>
      <c r="M36" s="23"/>
      <c r="N36" s="28"/>
      <c r="O36" s="28"/>
      <c r="P36" s="15">
        <f t="shared" si="1"/>
        <v>5711515.7199999997</v>
      </c>
    </row>
    <row r="37" spans="1:16" ht="26" x14ac:dyDescent="0.35">
      <c r="A37" s="20" t="s">
        <v>25</v>
      </c>
      <c r="B37" s="7"/>
      <c r="C37" s="7">
        <v>0</v>
      </c>
      <c r="D37" s="9">
        <v>0</v>
      </c>
      <c r="E37" s="9">
        <v>0</v>
      </c>
      <c r="F37" s="9">
        <v>0</v>
      </c>
      <c r="G37" s="9">
        <v>0</v>
      </c>
      <c r="H37" s="17"/>
      <c r="J37" s="17">
        <v>0</v>
      </c>
      <c r="K37" s="17"/>
      <c r="M37" s="23"/>
      <c r="N37" s="28"/>
      <c r="P37" s="15">
        <f t="shared" si="1"/>
        <v>0</v>
      </c>
    </row>
    <row r="38" spans="1:16" x14ac:dyDescent="0.35">
      <c r="A38" s="20" t="s">
        <v>26</v>
      </c>
      <c r="B38" s="7">
        <v>40001422.93</v>
      </c>
      <c r="C38" s="7">
        <v>0</v>
      </c>
      <c r="D38" s="9">
        <v>186277.49</v>
      </c>
      <c r="E38" s="9">
        <v>1069630.8</v>
      </c>
      <c r="F38" s="8">
        <v>1225724.5900000001</v>
      </c>
      <c r="G38" s="16">
        <v>810392.86</v>
      </c>
      <c r="H38" s="17"/>
      <c r="I38" s="17"/>
      <c r="J38" s="17"/>
      <c r="K38" s="17"/>
      <c r="L38" s="17"/>
      <c r="M38" s="23"/>
      <c r="N38" s="28"/>
      <c r="O38" s="28"/>
      <c r="P38" s="15">
        <f t="shared" si="1"/>
        <v>3292025.7399999998</v>
      </c>
    </row>
    <row r="39" spans="1:16" x14ac:dyDescent="0.35">
      <c r="A39" s="19" t="s">
        <v>27</v>
      </c>
      <c r="B39" s="10">
        <f>+B40+B41+B42+B43+B44+B45+B46+B46</f>
        <v>0</v>
      </c>
      <c r="C39" s="10">
        <f>+C40+C41+C42+C43+C44+C45+C46+C46</f>
        <v>0</v>
      </c>
      <c r="D39" s="11">
        <f>+D40+D41+D42+D43+D44+D45+D46</f>
        <v>0</v>
      </c>
      <c r="E39" s="11">
        <f>+E40+E41+E42+E43+E44+E45+E46</f>
        <v>0</v>
      </c>
      <c r="F39" s="11">
        <f>+F40+F41+F42+F43+F44+F45+F46</f>
        <v>0</v>
      </c>
      <c r="G39" s="11">
        <f t="shared" ref="G39:O39" si="4">+G40+G41+G42+G43+G44+G45+G46</f>
        <v>0</v>
      </c>
      <c r="H39" s="11"/>
      <c r="I39" s="11">
        <f t="shared" si="4"/>
        <v>0</v>
      </c>
      <c r="J39" s="11">
        <f t="shared" si="4"/>
        <v>0</v>
      </c>
      <c r="K39" s="11"/>
      <c r="L39" s="11">
        <f t="shared" si="4"/>
        <v>0</v>
      </c>
      <c r="M39" s="11">
        <f t="shared" si="4"/>
        <v>0</v>
      </c>
      <c r="N39" s="11">
        <f t="shared" si="4"/>
        <v>0</v>
      </c>
      <c r="O39" s="11">
        <f t="shared" si="4"/>
        <v>0</v>
      </c>
      <c r="P39" s="15">
        <f t="shared" si="1"/>
        <v>0</v>
      </c>
    </row>
    <row r="40" spans="1:16" x14ac:dyDescent="0.35">
      <c r="A40" s="20" t="s">
        <v>28</v>
      </c>
      <c r="B40" s="7">
        <v>0</v>
      </c>
      <c r="C40" s="7">
        <v>0</v>
      </c>
      <c r="D40" s="9">
        <v>0</v>
      </c>
      <c r="E40" s="9">
        <v>0</v>
      </c>
      <c r="F40" s="9"/>
      <c r="G40" s="9"/>
      <c r="H40" s="17"/>
      <c r="I40" s="17"/>
      <c r="J40" s="17"/>
      <c r="K40" s="17"/>
      <c r="L40" s="17"/>
      <c r="M40" s="23"/>
      <c r="N40" s="28"/>
      <c r="O40" s="29"/>
      <c r="P40" s="15">
        <f t="shared" si="1"/>
        <v>0</v>
      </c>
    </row>
    <row r="41" spans="1:16" ht="26" x14ac:dyDescent="0.35">
      <c r="A41" s="20" t="s">
        <v>29</v>
      </c>
      <c r="B41" s="9">
        <v>0</v>
      </c>
      <c r="C41" s="7"/>
      <c r="D41" s="9">
        <v>0</v>
      </c>
      <c r="E41" s="9">
        <v>0</v>
      </c>
      <c r="F41" s="9"/>
      <c r="G41" s="9"/>
      <c r="H41" s="9"/>
      <c r="I41" s="17"/>
      <c r="J41" s="17"/>
      <c r="K41" s="17"/>
      <c r="L41" s="17"/>
      <c r="M41" s="23"/>
      <c r="N41" s="7"/>
      <c r="O41" s="28"/>
      <c r="P41" s="15">
        <f t="shared" si="1"/>
        <v>0</v>
      </c>
    </row>
    <row r="42" spans="1:16" ht="26" x14ac:dyDescent="0.35">
      <c r="A42" s="20" t="s">
        <v>30</v>
      </c>
      <c r="B42" s="9">
        <v>0</v>
      </c>
      <c r="C42" s="7">
        <v>0</v>
      </c>
      <c r="D42" s="9">
        <v>0</v>
      </c>
      <c r="E42" s="9">
        <v>0</v>
      </c>
      <c r="F42" s="9"/>
      <c r="G42" s="9"/>
      <c r="H42" s="9"/>
      <c r="I42" s="17"/>
      <c r="J42" s="17"/>
      <c r="K42" s="17"/>
      <c r="L42" s="17"/>
      <c r="M42" s="23"/>
      <c r="N42" s="7"/>
      <c r="O42" s="29"/>
      <c r="P42" s="15">
        <f t="shared" si="1"/>
        <v>0</v>
      </c>
    </row>
    <row r="43" spans="1:16" ht="26" x14ac:dyDescent="0.35">
      <c r="A43" s="20" t="s">
        <v>31</v>
      </c>
      <c r="B43" s="9">
        <v>0</v>
      </c>
      <c r="C43" s="7">
        <v>0</v>
      </c>
      <c r="D43" s="9">
        <v>0</v>
      </c>
      <c r="E43" s="9">
        <v>0</v>
      </c>
      <c r="F43" s="9"/>
      <c r="G43" s="9"/>
      <c r="H43" s="9"/>
      <c r="I43" s="17"/>
      <c r="J43" s="17"/>
      <c r="K43" s="17"/>
      <c r="L43" s="17"/>
      <c r="M43" s="23"/>
      <c r="N43" s="7"/>
      <c r="O43" s="29"/>
      <c r="P43" s="15">
        <f t="shared" si="1"/>
        <v>0</v>
      </c>
    </row>
    <row r="44" spans="1:16" ht="26" x14ac:dyDescent="0.35">
      <c r="A44" s="20" t="s">
        <v>32</v>
      </c>
      <c r="B44" s="9">
        <v>0</v>
      </c>
      <c r="C44" s="7">
        <v>0</v>
      </c>
      <c r="D44" s="9">
        <v>0</v>
      </c>
      <c r="E44" s="9">
        <v>0</v>
      </c>
      <c r="F44" s="9"/>
      <c r="G44" s="9"/>
      <c r="H44" s="9"/>
      <c r="I44" s="17"/>
      <c r="J44" s="17"/>
      <c r="K44" s="17"/>
      <c r="L44" s="17"/>
      <c r="M44" s="23"/>
      <c r="N44" s="7"/>
      <c r="O44" s="29"/>
      <c r="P44" s="15">
        <f t="shared" si="1"/>
        <v>0</v>
      </c>
    </row>
    <row r="45" spans="1:16" x14ac:dyDescent="0.35">
      <c r="A45" s="20" t="s">
        <v>33</v>
      </c>
      <c r="B45" s="9">
        <v>0</v>
      </c>
      <c r="C45" s="7">
        <v>0</v>
      </c>
      <c r="D45" s="9">
        <v>0</v>
      </c>
      <c r="E45" s="9">
        <v>0</v>
      </c>
      <c r="F45" s="9"/>
      <c r="G45" s="9"/>
      <c r="H45" s="9"/>
      <c r="I45" s="17"/>
      <c r="J45" s="17"/>
      <c r="K45" s="17"/>
      <c r="L45" s="17"/>
      <c r="M45" s="23"/>
      <c r="N45" s="7"/>
      <c r="O45" s="29"/>
      <c r="P45" s="15">
        <f t="shared" ref="P45:P76" si="5">+D45+E45+F45+G45+H45+I45+J45+K45+L45+M45+N45+O45</f>
        <v>0</v>
      </c>
    </row>
    <row r="46" spans="1:16" ht="26" x14ac:dyDescent="0.35">
      <c r="A46" s="20" t="s">
        <v>34</v>
      </c>
      <c r="B46" s="9">
        <v>0</v>
      </c>
      <c r="C46" s="7">
        <v>0</v>
      </c>
      <c r="D46" s="9">
        <v>0</v>
      </c>
      <c r="E46" s="9">
        <v>0</v>
      </c>
      <c r="F46" s="9"/>
      <c r="G46" s="9"/>
      <c r="H46" s="9"/>
      <c r="I46" s="17"/>
      <c r="J46" s="17"/>
      <c r="K46" s="17"/>
      <c r="L46" s="17"/>
      <c r="M46" s="23"/>
      <c r="N46" s="7"/>
      <c r="O46" s="29"/>
      <c r="P46" s="15">
        <f t="shared" si="5"/>
        <v>0</v>
      </c>
    </row>
    <row r="47" spans="1:16" x14ac:dyDescent="0.35">
      <c r="A47" s="19" t="s">
        <v>35</v>
      </c>
      <c r="B47" s="11">
        <v>0</v>
      </c>
      <c r="C47" s="7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5">
        <f t="shared" si="5"/>
        <v>0</v>
      </c>
    </row>
    <row r="48" spans="1:16" x14ac:dyDescent="0.35">
      <c r="A48" s="20" t="s">
        <v>36</v>
      </c>
      <c r="B48" s="9">
        <v>0</v>
      </c>
      <c r="C48" s="7">
        <v>0</v>
      </c>
      <c r="D48" s="9">
        <v>0</v>
      </c>
      <c r="E48" s="9">
        <v>0</v>
      </c>
      <c r="F48" s="9"/>
      <c r="G48" s="9"/>
      <c r="H48" s="9"/>
      <c r="I48" s="17"/>
      <c r="J48" s="17"/>
      <c r="K48" s="17"/>
      <c r="L48" s="17"/>
      <c r="M48" s="23"/>
      <c r="N48" s="7"/>
      <c r="O48" s="29"/>
      <c r="P48" s="15">
        <f t="shared" si="5"/>
        <v>0</v>
      </c>
    </row>
    <row r="49" spans="1:16" ht="26" x14ac:dyDescent="0.35">
      <c r="A49" s="20" t="s">
        <v>37</v>
      </c>
      <c r="B49" s="9">
        <v>0</v>
      </c>
      <c r="C49" s="7">
        <v>0</v>
      </c>
      <c r="D49" s="9">
        <v>0</v>
      </c>
      <c r="E49" s="9">
        <v>0</v>
      </c>
      <c r="F49" s="9"/>
      <c r="G49" s="9"/>
      <c r="H49" s="9"/>
      <c r="I49" s="17"/>
      <c r="J49" s="17"/>
      <c r="K49" s="17"/>
      <c r="L49" s="17"/>
      <c r="M49" s="23"/>
      <c r="N49" s="7"/>
      <c r="O49" s="29"/>
      <c r="P49" s="15">
        <f t="shared" si="5"/>
        <v>0</v>
      </c>
    </row>
    <row r="50" spans="1:16" ht="26" x14ac:dyDescent="0.35">
      <c r="A50" s="20" t="s">
        <v>38</v>
      </c>
      <c r="B50" s="9">
        <v>0</v>
      </c>
      <c r="C50" s="7">
        <v>0</v>
      </c>
      <c r="D50" s="9">
        <v>0</v>
      </c>
      <c r="E50" s="9">
        <v>0</v>
      </c>
      <c r="F50" s="9"/>
      <c r="G50" s="9"/>
      <c r="H50" s="9"/>
      <c r="I50" s="17"/>
      <c r="J50" s="17"/>
      <c r="K50" s="17"/>
      <c r="L50" s="17"/>
      <c r="M50" s="23"/>
      <c r="N50" s="7"/>
      <c r="O50" s="29"/>
      <c r="P50" s="15">
        <f t="shared" si="5"/>
        <v>0</v>
      </c>
    </row>
    <row r="51" spans="1:16" ht="26" x14ac:dyDescent="0.35">
      <c r="A51" s="20" t="s">
        <v>39</v>
      </c>
      <c r="B51" s="9">
        <v>0</v>
      </c>
      <c r="C51" s="7">
        <v>0</v>
      </c>
      <c r="D51" s="9">
        <v>0</v>
      </c>
      <c r="E51" s="9">
        <v>0</v>
      </c>
      <c r="F51" s="9"/>
      <c r="G51" s="9"/>
      <c r="H51" s="9"/>
      <c r="I51" s="17"/>
      <c r="J51" s="17"/>
      <c r="K51" s="17"/>
      <c r="L51" s="17"/>
      <c r="M51" s="23"/>
      <c r="N51" s="7"/>
      <c r="O51" s="29"/>
      <c r="P51" s="15">
        <f t="shared" si="5"/>
        <v>0</v>
      </c>
    </row>
    <row r="52" spans="1:16" ht="26" x14ac:dyDescent="0.35">
      <c r="A52" s="20" t="s">
        <v>89</v>
      </c>
      <c r="B52" s="9">
        <v>0</v>
      </c>
      <c r="C52" s="7">
        <v>0</v>
      </c>
      <c r="D52" s="9">
        <v>0</v>
      </c>
      <c r="E52" s="9">
        <v>0</v>
      </c>
      <c r="F52" s="9"/>
      <c r="G52" s="9"/>
      <c r="H52" s="9"/>
      <c r="I52" s="17"/>
      <c r="J52" s="17"/>
      <c r="K52" s="17"/>
      <c r="L52" s="17"/>
      <c r="M52" s="23"/>
      <c r="N52" s="7"/>
      <c r="O52" s="29"/>
      <c r="P52" s="15">
        <f t="shared" si="5"/>
        <v>0</v>
      </c>
    </row>
    <row r="53" spans="1:16" x14ac:dyDescent="0.35">
      <c r="A53" s="20" t="s">
        <v>40</v>
      </c>
      <c r="B53" s="9">
        <v>0</v>
      </c>
      <c r="C53" s="7">
        <v>0</v>
      </c>
      <c r="D53" s="9">
        <v>0</v>
      </c>
      <c r="E53" s="9">
        <v>0</v>
      </c>
      <c r="F53" s="9"/>
      <c r="G53" s="9"/>
      <c r="H53" s="9"/>
      <c r="I53" s="17"/>
      <c r="J53" s="17"/>
      <c r="K53" s="17"/>
      <c r="L53" s="17"/>
      <c r="M53" s="23"/>
      <c r="N53" s="7"/>
      <c r="O53" s="29"/>
      <c r="P53" s="15">
        <f t="shared" si="5"/>
        <v>0</v>
      </c>
    </row>
    <row r="54" spans="1:16" ht="26" x14ac:dyDescent="0.35">
      <c r="A54" s="20" t="s">
        <v>41</v>
      </c>
      <c r="B54" s="9">
        <v>0</v>
      </c>
      <c r="C54" s="7">
        <v>0</v>
      </c>
      <c r="D54" s="9">
        <v>0</v>
      </c>
      <c r="E54" s="9">
        <v>0</v>
      </c>
      <c r="F54" s="9"/>
      <c r="G54" s="9"/>
      <c r="H54" s="9"/>
      <c r="I54" s="17"/>
      <c r="J54" s="17"/>
      <c r="K54" s="17"/>
      <c r="L54" s="17"/>
      <c r="M54" s="23"/>
      <c r="N54" s="7"/>
      <c r="O54" s="29"/>
      <c r="P54" s="15">
        <f t="shared" si="5"/>
        <v>0</v>
      </c>
    </row>
    <row r="55" spans="1:16" x14ac:dyDescent="0.35">
      <c r="A55" s="19" t="s">
        <v>42</v>
      </c>
      <c r="B55" s="6">
        <f>+B56+B57+B58+B59+B60+B61+B62+B63+B64</f>
        <v>19950000</v>
      </c>
      <c r="C55" s="6">
        <f>+C56+C57+C58+C59+C60+C61+C62+C63+C64</f>
        <v>0</v>
      </c>
      <c r="D55" s="11">
        <f>+D56+D57+D58+D59+D60+D61+D62+D63+D64</f>
        <v>464625</v>
      </c>
      <c r="E55" s="11">
        <f>+E56+E57+E58+E59+E60+E61+E62+E63+E64</f>
        <v>695322.4</v>
      </c>
      <c r="F55" s="11">
        <f>+F56+F57+F58+F59+F60+F61+F62+F63+F64</f>
        <v>356900</v>
      </c>
      <c r="G55" s="11">
        <f t="shared" ref="G55:O55" si="6">+G56+G57+G58+G59+G60+G61+G62+G63+G64</f>
        <v>201092</v>
      </c>
      <c r="H55" s="11">
        <f t="shared" si="6"/>
        <v>0</v>
      </c>
      <c r="I55" s="11">
        <f t="shared" si="6"/>
        <v>0</v>
      </c>
      <c r="J55" s="11">
        <f t="shared" si="6"/>
        <v>0</v>
      </c>
      <c r="K55" s="11">
        <f t="shared" si="6"/>
        <v>0</v>
      </c>
      <c r="L55" s="11">
        <f t="shared" si="6"/>
        <v>0</v>
      </c>
      <c r="M55" s="11">
        <f t="shared" si="6"/>
        <v>0</v>
      </c>
      <c r="N55" s="11">
        <f t="shared" si="6"/>
        <v>0</v>
      </c>
      <c r="O55" s="11">
        <f t="shared" si="6"/>
        <v>0</v>
      </c>
      <c r="P55" s="15">
        <f t="shared" si="5"/>
        <v>1717939.4</v>
      </c>
    </row>
    <row r="56" spans="1:16" x14ac:dyDescent="0.35">
      <c r="A56" s="20" t="s">
        <v>43</v>
      </c>
      <c r="B56" s="7">
        <v>3950000</v>
      </c>
      <c r="C56" s="7">
        <v>0</v>
      </c>
      <c r="D56" s="9">
        <v>411407</v>
      </c>
      <c r="E56" s="9">
        <v>584322.4</v>
      </c>
      <c r="F56" s="8">
        <v>0</v>
      </c>
      <c r="G56" s="16">
        <v>45450</v>
      </c>
      <c r="H56" s="17">
        <v>0</v>
      </c>
      <c r="I56" s="17">
        <v>0</v>
      </c>
      <c r="J56" s="17"/>
      <c r="K56" s="17"/>
      <c r="L56" s="17"/>
      <c r="M56" s="23"/>
      <c r="N56" s="28"/>
      <c r="O56" s="28"/>
      <c r="P56" s="15">
        <f t="shared" si="5"/>
        <v>1041179.4</v>
      </c>
    </row>
    <row r="57" spans="1:16" x14ac:dyDescent="0.35">
      <c r="A57" s="20" t="s">
        <v>90</v>
      </c>
      <c r="B57" s="7">
        <v>0</v>
      </c>
      <c r="C57" s="7">
        <v>0</v>
      </c>
      <c r="D57" s="9">
        <v>0</v>
      </c>
      <c r="E57" s="9">
        <v>0</v>
      </c>
      <c r="F57" s="8">
        <v>131900</v>
      </c>
      <c r="G57">
        <v>155642</v>
      </c>
      <c r="H57" s="17">
        <v>0</v>
      </c>
      <c r="I57" s="17">
        <v>0</v>
      </c>
      <c r="J57" s="17">
        <v>0</v>
      </c>
      <c r="K57" s="17">
        <v>0</v>
      </c>
      <c r="L57" s="17"/>
      <c r="M57" s="23"/>
      <c r="N57" s="7"/>
      <c r="O57" s="28"/>
      <c r="P57" s="15">
        <f t="shared" si="5"/>
        <v>287542</v>
      </c>
    </row>
    <row r="58" spans="1:16" x14ac:dyDescent="0.35">
      <c r="A58" s="20" t="s">
        <v>44</v>
      </c>
      <c r="B58" s="7">
        <v>9000000</v>
      </c>
      <c r="C58" s="7">
        <v>0</v>
      </c>
      <c r="D58" s="9">
        <v>53218</v>
      </c>
      <c r="E58" s="9">
        <v>0</v>
      </c>
      <c r="F58" s="8">
        <v>0</v>
      </c>
      <c r="G58" s="16">
        <v>0</v>
      </c>
      <c r="H58" s="17">
        <v>0</v>
      </c>
      <c r="I58" s="17"/>
      <c r="J58" s="17">
        <v>0</v>
      </c>
      <c r="K58" s="17">
        <v>0</v>
      </c>
      <c r="L58" s="17"/>
      <c r="M58" s="23"/>
      <c r="N58" s="28"/>
      <c r="O58" s="28"/>
      <c r="P58" s="15">
        <f t="shared" si="5"/>
        <v>53218</v>
      </c>
    </row>
    <row r="59" spans="1:16" ht="26" x14ac:dyDescent="0.35">
      <c r="A59" s="20" t="s">
        <v>45</v>
      </c>
      <c r="B59" s="7">
        <v>7000000</v>
      </c>
      <c r="C59" s="7">
        <v>0</v>
      </c>
      <c r="D59" s="9">
        <v>0</v>
      </c>
      <c r="E59" s="9">
        <v>0</v>
      </c>
      <c r="F59" s="8">
        <v>0</v>
      </c>
      <c r="G59" s="16">
        <v>0</v>
      </c>
      <c r="H59" s="17">
        <v>0</v>
      </c>
      <c r="I59" s="17">
        <v>0</v>
      </c>
      <c r="J59" s="17">
        <v>0</v>
      </c>
      <c r="K59" s="17">
        <v>0</v>
      </c>
      <c r="L59" s="17"/>
      <c r="M59" s="23"/>
      <c r="N59" s="7"/>
      <c r="O59" s="28"/>
      <c r="P59" s="15">
        <f t="shared" si="5"/>
        <v>0</v>
      </c>
    </row>
    <row r="60" spans="1:16" x14ac:dyDescent="0.35">
      <c r="A60" s="20" t="s">
        <v>46</v>
      </c>
      <c r="B60" s="7">
        <v>0</v>
      </c>
      <c r="C60" s="7">
        <v>0</v>
      </c>
      <c r="D60" s="9">
        <v>0</v>
      </c>
      <c r="E60" s="9">
        <v>0</v>
      </c>
      <c r="F60" s="8">
        <v>0</v>
      </c>
      <c r="G60" s="16">
        <v>0</v>
      </c>
      <c r="H60" s="17">
        <v>0</v>
      </c>
      <c r="I60" s="17">
        <v>0</v>
      </c>
      <c r="J60" s="17">
        <v>0</v>
      </c>
      <c r="K60" s="17">
        <v>0</v>
      </c>
      <c r="L60" s="17"/>
      <c r="M60" s="23"/>
      <c r="N60" s="7"/>
      <c r="O60" s="28"/>
      <c r="P60" s="15">
        <f t="shared" si="5"/>
        <v>0</v>
      </c>
    </row>
    <row r="61" spans="1:16" x14ac:dyDescent="0.35">
      <c r="A61" s="20" t="s">
        <v>47</v>
      </c>
      <c r="B61" s="7">
        <v>0</v>
      </c>
      <c r="C61" s="7">
        <v>0</v>
      </c>
      <c r="D61" s="9">
        <v>0</v>
      </c>
      <c r="E61" s="9">
        <v>0</v>
      </c>
      <c r="F61" s="9">
        <v>0</v>
      </c>
      <c r="G61" s="9">
        <v>0</v>
      </c>
      <c r="H61">
        <v>0</v>
      </c>
      <c r="I61">
        <v>0</v>
      </c>
      <c r="J61" s="17">
        <v>0</v>
      </c>
      <c r="K61" s="17">
        <v>0</v>
      </c>
      <c r="L61" s="17"/>
      <c r="M61" s="23"/>
      <c r="N61" s="7"/>
      <c r="O61" s="28"/>
      <c r="P61" s="15">
        <f t="shared" si="5"/>
        <v>0</v>
      </c>
    </row>
    <row r="62" spans="1:16" x14ac:dyDescent="0.35">
      <c r="A62" s="20" t="s">
        <v>91</v>
      </c>
      <c r="B62" s="7">
        <v>0</v>
      </c>
      <c r="C62" s="7">
        <v>0</v>
      </c>
      <c r="D62" s="9">
        <v>0</v>
      </c>
      <c r="E62" s="9">
        <v>0</v>
      </c>
      <c r="F62" s="9">
        <v>0</v>
      </c>
      <c r="G62" s="9">
        <v>0</v>
      </c>
      <c r="H62">
        <v>0</v>
      </c>
      <c r="I62">
        <v>0</v>
      </c>
      <c r="J62" s="17">
        <v>0</v>
      </c>
      <c r="K62" s="17">
        <v>0</v>
      </c>
      <c r="L62" s="17"/>
      <c r="M62" s="23"/>
      <c r="N62" s="7"/>
      <c r="O62" s="28"/>
      <c r="P62" s="15">
        <f t="shared" si="5"/>
        <v>0</v>
      </c>
    </row>
    <row r="63" spans="1:16" x14ac:dyDescent="0.35">
      <c r="A63" s="20" t="s">
        <v>48</v>
      </c>
      <c r="B63" s="7">
        <v>0</v>
      </c>
      <c r="C63" s="7">
        <v>0</v>
      </c>
      <c r="D63" s="9">
        <v>0</v>
      </c>
      <c r="E63" s="9">
        <v>111000</v>
      </c>
      <c r="F63" s="8">
        <v>225000</v>
      </c>
      <c r="G63" s="9">
        <v>0</v>
      </c>
      <c r="H63" s="17">
        <v>0</v>
      </c>
      <c r="J63" s="17">
        <v>0</v>
      </c>
      <c r="K63" s="17">
        <v>0</v>
      </c>
      <c r="L63" s="17"/>
      <c r="M63" s="23"/>
      <c r="N63" s="28"/>
      <c r="O63" s="28"/>
      <c r="P63" s="15">
        <f t="shared" si="5"/>
        <v>336000</v>
      </c>
    </row>
    <row r="64" spans="1:16" ht="26" x14ac:dyDescent="0.35">
      <c r="A64" s="20" t="s">
        <v>49</v>
      </c>
      <c r="B64" s="7">
        <v>0</v>
      </c>
      <c r="C64" s="7">
        <v>0</v>
      </c>
      <c r="D64" s="9">
        <v>0</v>
      </c>
      <c r="E64" s="9">
        <v>0</v>
      </c>
      <c r="F64" s="8">
        <v>0</v>
      </c>
      <c r="G64" s="9">
        <v>0</v>
      </c>
      <c r="H64" s="9">
        <v>0</v>
      </c>
      <c r="I64">
        <v>0</v>
      </c>
      <c r="J64" s="17">
        <v>0</v>
      </c>
      <c r="K64" s="17">
        <v>0</v>
      </c>
      <c r="L64" s="17"/>
      <c r="M64" s="23"/>
      <c r="N64" s="7"/>
      <c r="O64" s="9"/>
      <c r="P64" s="15">
        <f t="shared" si="5"/>
        <v>0</v>
      </c>
    </row>
    <row r="65" spans="1:17" x14ac:dyDescent="0.35">
      <c r="A65" s="19" t="s">
        <v>50</v>
      </c>
      <c r="B65" s="6">
        <f>+B66+B67+B68+B69</f>
        <v>0</v>
      </c>
      <c r="C65" s="6">
        <f>+C66+C67+C68+C69</f>
        <v>0</v>
      </c>
      <c r="D65" s="11">
        <f>+D66+D67+D68+D69</f>
        <v>0</v>
      </c>
      <c r="E65" s="11">
        <f>+E66+E67+E68+E69</f>
        <v>0</v>
      </c>
      <c r="F65" s="11">
        <f>+F66+F67+F68+F69</f>
        <v>0</v>
      </c>
      <c r="G65" s="11">
        <f t="shared" ref="G65:O65" si="7">+G66+G67+G68+G69</f>
        <v>0</v>
      </c>
      <c r="H65" s="11">
        <f t="shared" si="7"/>
        <v>0</v>
      </c>
      <c r="I65" s="11">
        <f t="shared" si="7"/>
        <v>0</v>
      </c>
      <c r="J65" s="11">
        <f t="shared" si="7"/>
        <v>0</v>
      </c>
      <c r="K65" s="11">
        <f t="shared" si="7"/>
        <v>0</v>
      </c>
      <c r="L65" s="11">
        <f t="shared" si="7"/>
        <v>0</v>
      </c>
      <c r="M65" s="11">
        <f t="shared" si="7"/>
        <v>0</v>
      </c>
      <c r="N65" s="11">
        <f t="shared" si="7"/>
        <v>0</v>
      </c>
      <c r="O65" s="11">
        <f t="shared" si="7"/>
        <v>0</v>
      </c>
      <c r="P65" s="15">
        <f t="shared" si="5"/>
        <v>0</v>
      </c>
    </row>
    <row r="66" spans="1:17" x14ac:dyDescent="0.35">
      <c r="A66" s="20" t="s">
        <v>51</v>
      </c>
      <c r="B66" s="7">
        <v>0</v>
      </c>
      <c r="C66" s="7">
        <v>0</v>
      </c>
      <c r="D66" s="9">
        <v>0</v>
      </c>
      <c r="E66" s="9">
        <v>0</v>
      </c>
      <c r="F66" s="17">
        <v>0</v>
      </c>
      <c r="G66" s="16">
        <v>0</v>
      </c>
      <c r="H66" s="17">
        <v>0</v>
      </c>
      <c r="I66" s="17"/>
      <c r="J66" s="17">
        <v>0</v>
      </c>
      <c r="K66" s="17"/>
      <c r="L66" s="17"/>
      <c r="M66" s="23"/>
      <c r="N66" s="28"/>
      <c r="O66" s="9"/>
      <c r="P66" s="15">
        <f t="shared" si="5"/>
        <v>0</v>
      </c>
    </row>
    <row r="67" spans="1:17" x14ac:dyDescent="0.35">
      <c r="A67" s="20" t="s">
        <v>52</v>
      </c>
      <c r="B67" s="7">
        <v>0</v>
      </c>
      <c r="C67" s="7">
        <v>0</v>
      </c>
      <c r="D67" s="9">
        <v>0</v>
      </c>
      <c r="E67" s="9">
        <v>0</v>
      </c>
      <c r="F67" s="9"/>
      <c r="G67" s="9"/>
      <c r="H67" s="9"/>
      <c r="I67" s="9"/>
      <c r="J67" s="17"/>
      <c r="K67" s="17"/>
      <c r="L67" s="17"/>
      <c r="M67" s="23"/>
      <c r="N67" s="17"/>
      <c r="O67" s="9"/>
      <c r="P67" s="15">
        <f t="shared" si="5"/>
        <v>0</v>
      </c>
    </row>
    <row r="68" spans="1:17" x14ac:dyDescent="0.35">
      <c r="A68" s="20" t="s">
        <v>53</v>
      </c>
      <c r="B68" s="7">
        <v>0</v>
      </c>
      <c r="C68" s="7">
        <v>0</v>
      </c>
      <c r="D68" s="9">
        <v>0</v>
      </c>
      <c r="E68" s="9">
        <v>0</v>
      </c>
      <c r="F68" s="9"/>
      <c r="G68" s="9"/>
      <c r="H68" s="9"/>
      <c r="I68" s="9"/>
      <c r="J68" s="17"/>
      <c r="K68" s="17"/>
      <c r="L68" s="17"/>
      <c r="M68" s="23"/>
      <c r="N68" s="17"/>
      <c r="O68" s="9"/>
      <c r="P68" s="15">
        <f t="shared" si="5"/>
        <v>0</v>
      </c>
    </row>
    <row r="69" spans="1:17" ht="26" x14ac:dyDescent="0.35">
      <c r="A69" s="21" t="s">
        <v>54</v>
      </c>
      <c r="B69" s="7">
        <v>0</v>
      </c>
      <c r="C69" s="7">
        <v>0</v>
      </c>
      <c r="D69" s="9">
        <v>0</v>
      </c>
      <c r="E69" s="9">
        <v>0</v>
      </c>
      <c r="F69" s="9"/>
      <c r="G69" s="9"/>
      <c r="H69" s="9"/>
      <c r="I69" s="9"/>
      <c r="J69" s="17"/>
      <c r="K69" s="17"/>
      <c r="L69" s="17"/>
      <c r="M69" s="23"/>
      <c r="N69" s="17"/>
      <c r="O69" s="9"/>
      <c r="P69" s="15">
        <f t="shared" si="5"/>
        <v>0</v>
      </c>
    </row>
    <row r="70" spans="1:17" x14ac:dyDescent="0.35">
      <c r="A70" s="19" t="s">
        <v>55</v>
      </c>
      <c r="B70" s="11">
        <v>0</v>
      </c>
      <c r="C70" s="7">
        <v>0</v>
      </c>
      <c r="D70" s="11">
        <f>+D71+D72</f>
        <v>0</v>
      </c>
      <c r="E70" s="11">
        <f>+E71+E72</f>
        <v>0</v>
      </c>
      <c r="F70" s="11">
        <f>+F71+F72</f>
        <v>0</v>
      </c>
      <c r="G70" s="11">
        <f t="shared" ref="G70:O70" si="8">+G71+G72</f>
        <v>0</v>
      </c>
      <c r="H70" s="11">
        <f t="shared" si="8"/>
        <v>0</v>
      </c>
      <c r="I70" s="11">
        <f t="shared" si="8"/>
        <v>0</v>
      </c>
      <c r="J70" s="11">
        <f t="shared" si="8"/>
        <v>0</v>
      </c>
      <c r="K70" s="11">
        <f t="shared" si="8"/>
        <v>0</v>
      </c>
      <c r="L70" s="11">
        <f t="shared" si="8"/>
        <v>0</v>
      </c>
      <c r="M70" s="11">
        <f t="shared" si="8"/>
        <v>0</v>
      </c>
      <c r="N70" s="11">
        <f t="shared" si="8"/>
        <v>0</v>
      </c>
      <c r="O70" s="11">
        <f t="shared" si="8"/>
        <v>0</v>
      </c>
      <c r="P70" s="15">
        <f t="shared" si="5"/>
        <v>0</v>
      </c>
    </row>
    <row r="71" spans="1:17" x14ac:dyDescent="0.35">
      <c r="A71" s="20" t="s">
        <v>56</v>
      </c>
      <c r="B71" s="9">
        <v>0</v>
      </c>
      <c r="C71" s="7">
        <v>0</v>
      </c>
      <c r="D71" s="9">
        <v>0</v>
      </c>
      <c r="E71" s="9">
        <v>0</v>
      </c>
      <c r="F71" s="9"/>
      <c r="G71" s="9"/>
      <c r="H71" s="9"/>
      <c r="I71" s="9"/>
      <c r="J71" s="17"/>
      <c r="K71" s="17"/>
      <c r="L71" s="17"/>
      <c r="M71" s="23"/>
      <c r="N71" s="17"/>
      <c r="O71" s="9"/>
      <c r="P71" s="15">
        <f t="shared" si="5"/>
        <v>0</v>
      </c>
    </row>
    <row r="72" spans="1:17" ht="26" x14ac:dyDescent="0.35">
      <c r="A72" s="20" t="s">
        <v>57</v>
      </c>
      <c r="B72" s="9">
        <v>0</v>
      </c>
      <c r="C72" s="7">
        <v>0</v>
      </c>
      <c r="D72" s="9">
        <v>0</v>
      </c>
      <c r="E72" s="9">
        <v>0</v>
      </c>
      <c r="F72" s="9"/>
      <c r="G72" s="9"/>
      <c r="H72" s="9"/>
      <c r="I72" s="9"/>
      <c r="J72" s="17"/>
      <c r="K72" s="17"/>
      <c r="L72" s="17"/>
      <c r="M72" s="23"/>
      <c r="N72" s="17"/>
      <c r="O72" s="9"/>
      <c r="P72" s="15">
        <f t="shared" si="5"/>
        <v>0</v>
      </c>
    </row>
    <row r="73" spans="1:17" x14ac:dyDescent="0.35">
      <c r="A73" s="19" t="s">
        <v>58</v>
      </c>
      <c r="B73" s="11">
        <v>0</v>
      </c>
      <c r="C73" s="7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5">
        <f t="shared" si="5"/>
        <v>0</v>
      </c>
    </row>
    <row r="74" spans="1:17" x14ac:dyDescent="0.35">
      <c r="A74" s="20" t="s">
        <v>59</v>
      </c>
      <c r="B74" s="9">
        <v>0</v>
      </c>
      <c r="C74" s="7">
        <v>0</v>
      </c>
      <c r="D74" s="9">
        <v>0</v>
      </c>
      <c r="E74" s="9">
        <v>0</v>
      </c>
      <c r="F74" s="9"/>
      <c r="G74" s="9"/>
      <c r="H74" s="9"/>
      <c r="I74" s="9"/>
      <c r="J74" s="17"/>
      <c r="K74" s="17"/>
      <c r="L74" s="17"/>
      <c r="M74" s="23"/>
      <c r="N74" s="17"/>
      <c r="O74" s="9"/>
      <c r="P74" s="15">
        <f t="shared" si="5"/>
        <v>0</v>
      </c>
    </row>
    <row r="75" spans="1:17" x14ac:dyDescent="0.35">
      <c r="A75" s="20" t="s">
        <v>60</v>
      </c>
      <c r="B75" s="9">
        <v>0</v>
      </c>
      <c r="C75" s="7">
        <v>0</v>
      </c>
      <c r="D75" s="9">
        <v>0</v>
      </c>
      <c r="E75" s="9">
        <v>0</v>
      </c>
      <c r="F75" s="9"/>
      <c r="G75" s="9"/>
      <c r="H75" s="9"/>
      <c r="I75" s="9"/>
      <c r="J75" s="9"/>
      <c r="K75" s="9"/>
      <c r="L75" s="9"/>
      <c r="M75" s="23"/>
      <c r="N75" s="17"/>
      <c r="O75" s="9"/>
      <c r="P75" s="15">
        <f t="shared" si="5"/>
        <v>0</v>
      </c>
    </row>
    <row r="76" spans="1:17" ht="26" x14ac:dyDescent="0.35">
      <c r="A76" s="20" t="s">
        <v>61</v>
      </c>
      <c r="B76" s="9">
        <v>0</v>
      </c>
      <c r="C76" s="7">
        <v>0</v>
      </c>
      <c r="D76" s="9">
        <v>0</v>
      </c>
      <c r="E76" s="9">
        <v>0</v>
      </c>
      <c r="F76" s="9"/>
      <c r="G76" s="9"/>
      <c r="H76" s="9"/>
      <c r="I76" s="9"/>
      <c r="J76" s="9"/>
      <c r="K76" s="9"/>
      <c r="L76" s="9"/>
      <c r="M76" s="23"/>
      <c r="N76" s="17"/>
      <c r="O76" s="9"/>
      <c r="P76" s="15">
        <f t="shared" si="5"/>
        <v>0</v>
      </c>
    </row>
    <row r="77" spans="1:17" x14ac:dyDescent="0.35">
      <c r="A77" s="19" t="s">
        <v>64</v>
      </c>
      <c r="B77" s="11">
        <v>0</v>
      </c>
      <c r="C77" s="7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15">
        <f t="shared" ref="P77:P86" si="9">+D77+E77+F77+G77+H77+I77+J77+K77+L77+M77+N77+O77</f>
        <v>0</v>
      </c>
      <c r="Q77" s="9"/>
    </row>
    <row r="78" spans="1:17" x14ac:dyDescent="0.35">
      <c r="A78" s="20" t="s">
        <v>65</v>
      </c>
      <c r="B78" s="9">
        <v>0</v>
      </c>
      <c r="C78" s="7">
        <v>0</v>
      </c>
      <c r="D78" s="9">
        <v>0</v>
      </c>
      <c r="E78" s="9">
        <v>0</v>
      </c>
      <c r="F78" s="9"/>
      <c r="G78" s="9"/>
      <c r="H78" s="9"/>
      <c r="I78" s="9"/>
      <c r="J78" s="9"/>
      <c r="K78" s="9"/>
      <c r="L78" s="9"/>
      <c r="M78" s="23"/>
      <c r="N78" s="9"/>
      <c r="O78" s="9"/>
      <c r="P78" s="15">
        <f t="shared" si="9"/>
        <v>0</v>
      </c>
      <c r="Q78" s="9"/>
    </row>
    <row r="79" spans="1:17" x14ac:dyDescent="0.35">
      <c r="A79" s="20" t="s">
        <v>66</v>
      </c>
      <c r="B79" s="9">
        <v>0</v>
      </c>
      <c r="C79" s="7">
        <v>0</v>
      </c>
      <c r="D79" s="9">
        <v>0</v>
      </c>
      <c r="E79" s="9">
        <v>0</v>
      </c>
      <c r="F79" s="9"/>
      <c r="G79" s="9"/>
      <c r="H79" s="9"/>
      <c r="I79" s="9"/>
      <c r="J79" s="9"/>
      <c r="K79" s="9"/>
      <c r="L79" s="9"/>
      <c r="M79" s="23"/>
      <c r="N79" s="9"/>
      <c r="O79" s="9"/>
      <c r="P79" s="15">
        <f t="shared" si="9"/>
        <v>0</v>
      </c>
      <c r="Q79" s="9"/>
    </row>
    <row r="80" spans="1:17" x14ac:dyDescent="0.35">
      <c r="A80" s="20" t="s">
        <v>67</v>
      </c>
      <c r="B80" s="9">
        <v>0</v>
      </c>
      <c r="C80" s="7">
        <v>0</v>
      </c>
      <c r="D80" s="9">
        <v>0</v>
      </c>
      <c r="E80" s="9">
        <v>0</v>
      </c>
      <c r="F80" s="9"/>
      <c r="G80" s="9"/>
      <c r="H80" s="9"/>
      <c r="I80" s="9"/>
      <c r="J80" s="9"/>
      <c r="K80" s="9"/>
      <c r="L80" s="9"/>
      <c r="M80" s="23"/>
      <c r="N80" s="9"/>
      <c r="O80" s="9"/>
      <c r="P80" s="15">
        <f t="shared" si="9"/>
        <v>0</v>
      </c>
      <c r="Q80" s="9"/>
    </row>
    <row r="81" spans="1:20" x14ac:dyDescent="0.35">
      <c r="A81" s="19" t="s">
        <v>68</v>
      </c>
      <c r="B81" s="11">
        <v>0</v>
      </c>
      <c r="C81" s="10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15">
        <f t="shared" si="9"/>
        <v>0</v>
      </c>
    </row>
    <row r="82" spans="1:20" x14ac:dyDescent="0.35">
      <c r="A82" s="20" t="s">
        <v>69</v>
      </c>
      <c r="B82" s="9">
        <v>0</v>
      </c>
      <c r="C82" s="7">
        <v>0</v>
      </c>
      <c r="D82" s="9">
        <v>0</v>
      </c>
      <c r="E82" s="9">
        <v>0</v>
      </c>
      <c r="F82" s="9"/>
      <c r="G82" s="9"/>
      <c r="H82" s="9"/>
      <c r="I82" s="9"/>
      <c r="J82" s="9"/>
      <c r="K82" s="9"/>
      <c r="L82" s="9"/>
      <c r="M82" s="23"/>
      <c r="N82" s="9"/>
      <c r="O82" s="9"/>
      <c r="P82" s="15">
        <f t="shared" si="9"/>
        <v>0</v>
      </c>
    </row>
    <row r="83" spans="1:20" x14ac:dyDescent="0.35">
      <c r="A83" s="20" t="s">
        <v>70</v>
      </c>
      <c r="B83" s="9">
        <v>0</v>
      </c>
      <c r="C83" s="7"/>
      <c r="D83" s="9">
        <v>0</v>
      </c>
      <c r="E83" s="9">
        <v>0</v>
      </c>
      <c r="F83" s="9"/>
      <c r="G83" s="9"/>
      <c r="H83" s="9"/>
      <c r="I83" s="9"/>
      <c r="J83" s="9"/>
      <c r="K83" s="9"/>
      <c r="L83" s="9"/>
      <c r="M83" s="23"/>
      <c r="N83" s="9"/>
      <c r="O83" s="9"/>
      <c r="P83" s="15">
        <f t="shared" si="9"/>
        <v>0</v>
      </c>
    </row>
    <row r="84" spans="1:20" x14ac:dyDescent="0.35">
      <c r="A84" s="19" t="s">
        <v>71</v>
      </c>
      <c r="B84" s="11">
        <v>0</v>
      </c>
      <c r="C84" s="7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15">
        <f t="shared" si="9"/>
        <v>0</v>
      </c>
    </row>
    <row r="85" spans="1:20" x14ac:dyDescent="0.35">
      <c r="A85" s="20" t="s">
        <v>72</v>
      </c>
      <c r="B85" s="9"/>
      <c r="C85" s="7">
        <v>0</v>
      </c>
      <c r="D85" s="9">
        <v>0</v>
      </c>
      <c r="E85" s="9">
        <v>0</v>
      </c>
      <c r="F85" s="9"/>
      <c r="G85" s="9"/>
      <c r="H85" s="9"/>
      <c r="I85" s="9"/>
      <c r="J85" s="9"/>
      <c r="K85" s="9"/>
      <c r="L85" s="9"/>
      <c r="M85" s="23"/>
      <c r="N85" s="9"/>
      <c r="O85" s="9"/>
      <c r="P85" s="15">
        <f t="shared" si="9"/>
        <v>0</v>
      </c>
      <c r="T85" s="28"/>
    </row>
    <row r="86" spans="1:20" x14ac:dyDescent="0.35">
      <c r="A86" s="22" t="s">
        <v>62</v>
      </c>
      <c r="B86" s="12">
        <f>+B13+B19+B29+B39+B55+B65</f>
        <v>202054970</v>
      </c>
      <c r="C86" s="12">
        <f>+C13+C19+C29+C39+C55+C65</f>
        <v>0</v>
      </c>
      <c r="D86" s="12">
        <f>+D13+D19+D29+D39+D55+D65</f>
        <v>3884135.4800000004</v>
      </c>
      <c r="E86" s="12">
        <f>+E13+E19+E29+E39+E55+E65</f>
        <v>5995985.0300000003</v>
      </c>
      <c r="F86" s="12">
        <f t="shared" ref="F86:M86" si="10">+F13+F19+F29+F39+F55+F65</f>
        <v>12041457.809999999</v>
      </c>
      <c r="G86" s="12">
        <f t="shared" si="10"/>
        <v>7633109.6400000006</v>
      </c>
      <c r="H86" s="12">
        <f t="shared" si="10"/>
        <v>0</v>
      </c>
      <c r="I86" s="12">
        <f t="shared" si="10"/>
        <v>0</v>
      </c>
      <c r="J86" s="12">
        <f t="shared" si="10"/>
        <v>0</v>
      </c>
      <c r="K86" s="12">
        <f t="shared" si="10"/>
        <v>0</v>
      </c>
      <c r="L86" s="12">
        <f t="shared" si="10"/>
        <v>0</v>
      </c>
      <c r="M86" s="12">
        <f t="shared" si="10"/>
        <v>0</v>
      </c>
      <c r="N86" s="12"/>
      <c r="O86" s="12"/>
      <c r="P86" s="12">
        <f t="shared" si="9"/>
        <v>29554687.960000001</v>
      </c>
      <c r="T86" s="16"/>
    </row>
    <row r="87" spans="1:20" ht="15" thickBot="1" x14ac:dyDescent="0.4"/>
    <row r="88" spans="1:20" ht="35.25" customHeight="1" thickBot="1" x14ac:dyDescent="0.4">
      <c r="A88" s="25" t="s">
        <v>97</v>
      </c>
      <c r="E88" s="31"/>
    </row>
    <row r="89" spans="1:20" ht="25" thickBot="1" x14ac:dyDescent="0.4">
      <c r="A89" s="26" t="s">
        <v>98</v>
      </c>
      <c r="E89" s="30"/>
    </row>
    <row r="90" spans="1:20" ht="49" thickBot="1" x14ac:dyDescent="0.4">
      <c r="A90" s="27" t="s">
        <v>99</v>
      </c>
    </row>
    <row r="94" spans="1:20" ht="18.5" x14ac:dyDescent="0.45">
      <c r="A94" s="24"/>
    </row>
    <row r="95" spans="1:20" ht="15.5" x14ac:dyDescent="0.35">
      <c r="A95" s="14" t="s">
        <v>96</v>
      </c>
    </row>
  </sheetData>
  <autoFilter ref="J1:J95"/>
  <mergeCells count="10">
    <mergeCell ref="A10:A11"/>
    <mergeCell ref="B10:B11"/>
    <mergeCell ref="C10:C11"/>
    <mergeCell ref="D10:P10"/>
    <mergeCell ref="A3:P3"/>
    <mergeCell ref="A4:P4"/>
    <mergeCell ref="A5:P5"/>
    <mergeCell ref="A6:P6"/>
    <mergeCell ref="A7:P7"/>
    <mergeCell ref="A8:P8"/>
  </mergeCells>
  <pageMargins left="0.17" right="0.23" top="0.17" bottom="0.17" header="0.3" footer="0.3"/>
  <pageSetup paperSize="5" scale="5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P2 Presupuesto Aprobado-EjeC. 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UserGPC</cp:lastModifiedBy>
  <cp:lastPrinted>2026-09-08T19:56:06Z</cp:lastPrinted>
  <dcterms:created xsi:type="dcterms:W3CDTF">2021-07-29T18:58:50Z</dcterms:created>
  <dcterms:modified xsi:type="dcterms:W3CDTF">2026-09-09T03:00:12Z</dcterms:modified>
</cp:coreProperties>
</file>