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HIRINA\"/>
    </mc:Choice>
  </mc:AlternateContent>
  <xr:revisionPtr revIDLastSave="0" documentId="8_{57A58743-5E94-4401-A715-AD8B52E24B3A}" xr6:coauthVersionLast="47" xr6:coauthVersionMax="47" xr10:uidLastSave="{00000000-0000-0000-0000-000000000000}"/>
  <bookViews>
    <workbookView xWindow="-120" yWindow="-120" windowWidth="24240" windowHeight="13020" firstSheet="2" activeTab="3" xr2:uid="{1E620901-B223-4D4A-BE87-CCBD553B46E3}"/>
  </bookViews>
  <sheets>
    <sheet name="Obligaciones" sheetId="11" r:id="rId1"/>
    <sheet name="Ingresos segun origen Hospital " sheetId="10" r:id="rId2"/>
    <sheet name="DEUDA X FACTURA" sheetId="5" r:id="rId3"/>
    <sheet name="SALDO X ANTIGUEDAD" sheetId="6" r:id="rId4"/>
    <sheet name="DEUDA X PERIODO" sheetId="4" r:id="rId5"/>
    <sheet name="NOMINA" sheetId="8" r:id="rId6"/>
    <sheet name="COMPENSACION SEGURIDAD" sheetId="9" r:id="rId7"/>
  </sheets>
  <externalReferences>
    <externalReference r:id="rId8"/>
  </externalReferences>
  <definedNames>
    <definedName name="_xlnm._FilterDatabase" localSheetId="2" hidden="1">'DEUDA X FACTURA'!$A$3:$A$123</definedName>
    <definedName name="_xlnm._FilterDatabase" localSheetId="5" hidden="1">NOMINA!$A$7:$X$18</definedName>
    <definedName name="ABRIL">#REF!</definedName>
    <definedName name="_xlnm.Print_Area" localSheetId="5">NOMINA!$A$1:$X$29</definedName>
    <definedName name="JULIA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4" i="10" l="1"/>
  <c r="E35" i="10"/>
  <c r="E27" i="10"/>
  <c r="L57" i="11"/>
  <c r="L59" i="11" s="1"/>
  <c r="E13" i="11" s="1"/>
  <c r="E15" i="11"/>
  <c r="O61" i="11"/>
  <c r="O63" i="11" s="1"/>
  <c r="E9" i="6" l="1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" i="6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 l="1"/>
  <c r="Q36" i="4"/>
  <c r="Q37" i="4"/>
  <c r="Q38" i="4"/>
  <c r="Q39" i="4"/>
  <c r="Q40" i="4"/>
  <c r="Q7" i="4"/>
  <c r="J41" i="4"/>
  <c r="K41" i="4"/>
  <c r="L41" i="4"/>
  <c r="M41" i="4"/>
  <c r="N41" i="4"/>
  <c r="O41" i="4"/>
  <c r="P41" i="4"/>
  <c r="E19" i="11" l="1"/>
  <c r="F116" i="5" l="1"/>
  <c r="W8" i="8"/>
  <c r="W9" i="8"/>
  <c r="W10" i="8"/>
  <c r="W11" i="8"/>
  <c r="W12" i="8"/>
  <c r="W13" i="8"/>
  <c r="W14" i="8"/>
  <c r="W15" i="8"/>
  <c r="W16" i="8"/>
  <c r="W17" i="8"/>
  <c r="E7" i="10"/>
  <c r="H16" i="9" l="1"/>
  <c r="S18" i="8"/>
  <c r="M18" i="8"/>
  <c r="A9" i="8"/>
  <c r="A10" i="8" s="1"/>
  <c r="A11" i="8" s="1"/>
  <c r="A12" i="8" s="1"/>
  <c r="A13" i="8" s="1"/>
  <c r="A14" i="8" s="1"/>
  <c r="A15" i="8" s="1"/>
  <c r="A16" i="8" s="1"/>
  <c r="A17" i="8" s="1"/>
  <c r="F83" i="6"/>
  <c r="G83" i="6"/>
  <c r="H83" i="6"/>
  <c r="I83" i="6"/>
  <c r="J83" i="6"/>
  <c r="E83" i="6"/>
  <c r="I41" i="4"/>
  <c r="H41" i="4"/>
  <c r="G41" i="4"/>
  <c r="F41" i="4"/>
  <c r="E41" i="4"/>
  <c r="D41" i="4"/>
  <c r="C41" i="4"/>
  <c r="O18" i="8" l="1"/>
  <c r="P18" i="8"/>
  <c r="Q18" i="8"/>
  <c r="N18" i="8"/>
  <c r="R18" i="8"/>
  <c r="Q41" i="4"/>
  <c r="V18" i="8" l="1"/>
  <c r="U18" i="8"/>
  <c r="W18" i="8"/>
  <c r="T1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Libanesa Feliz</author>
    <author>Mayelin Mendez</author>
  </authors>
  <commentList>
    <comment ref="I5" authorId="0" shapeId="0" xr:uid="{302442FD-B446-4DCB-8EBE-42D7FBA2BB84}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J5" authorId="1" shapeId="0" xr:uid="{61358D71-DCEE-4E10-91EE-79225DEA3337}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K5" authorId="0" shapeId="0" xr:uid="{CF8EC7EF-5222-4BE4-97A1-E705BCF985C3}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L7" authorId="0" shapeId="0" xr:uid="{826043CD-1E7A-46EF-843E-2DEAB9A93422}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<sst xmlns="http://schemas.openxmlformats.org/spreadsheetml/2006/main" count="835" uniqueCount="391">
  <si>
    <t xml:space="preserve">NOMBRES PROVEEDOR  </t>
  </si>
  <si>
    <t xml:space="preserve">Total General </t>
  </si>
  <si>
    <t>No.</t>
  </si>
  <si>
    <t>PERIODOS</t>
  </si>
  <si>
    <t>Total</t>
  </si>
  <si>
    <r>
      <rPr>
        <b/>
        <sz val="11"/>
        <color rgb="FF000000"/>
        <rFont val="Aptos Narrow"/>
        <family val="2"/>
      </rPr>
      <t>≤</t>
    </r>
    <r>
      <rPr>
        <b/>
        <sz val="11"/>
        <color rgb="FF000000"/>
        <rFont val="Calibri"/>
        <family val="2"/>
      </rPr>
      <t>2014</t>
    </r>
  </si>
  <si>
    <t>2015-2019</t>
  </si>
  <si>
    <t>Republica Dominicana</t>
  </si>
  <si>
    <t>SERVICIO NACIONAL DE SALUD</t>
  </si>
  <si>
    <t>Fecha</t>
  </si>
  <si>
    <t>TOTAL DEUDA</t>
  </si>
  <si>
    <t>​</t>
  </si>
  <si>
    <t>Hospital:</t>
  </si>
  <si>
    <t>SRS:</t>
  </si>
  <si>
    <t>Nombre</t>
  </si>
  <si>
    <t>RNC / Cédula</t>
  </si>
  <si>
    <t>Núm. Factura u otro Documento</t>
  </si>
  <si>
    <t xml:space="preserve">Fecha </t>
  </si>
  <si>
    <t>Monto</t>
  </si>
  <si>
    <t>1 a 30 dias</t>
  </si>
  <si>
    <t xml:space="preserve">31 a 60 dias </t>
  </si>
  <si>
    <t xml:space="preserve">61 a 90 dias </t>
  </si>
  <si>
    <t>91 a 120 dias</t>
  </si>
  <si>
    <t xml:space="preserve">121 dias y más </t>
  </si>
  <si>
    <t>Elaborado por:</t>
  </si>
  <si>
    <t>Revisado por:</t>
  </si>
  <si>
    <t>Enc. Contabilidad</t>
  </si>
  <si>
    <t>Enc. Administrativo</t>
  </si>
  <si>
    <t>Director</t>
  </si>
  <si>
    <t>No. RNC</t>
  </si>
  <si>
    <t>Comprobante Fiscal (NCF)</t>
  </si>
  <si>
    <t>Rubro</t>
  </si>
  <si>
    <t>Monto Total</t>
  </si>
  <si>
    <t xml:space="preserve">Dirección de Fiscalización y Control </t>
  </si>
  <si>
    <t xml:space="preserve">Comportamiento de Ingresos Percibidos Segregados según Origen </t>
  </si>
  <si>
    <t>Origen</t>
  </si>
  <si>
    <t>ARS</t>
  </si>
  <si>
    <t xml:space="preserve">Fecha depópsito </t>
  </si>
  <si>
    <t xml:space="preserve">Núm. de Documento de referencia </t>
  </si>
  <si>
    <t xml:space="preserve">Valor de Transferencia o Cheque </t>
  </si>
  <si>
    <t>Anticipo Financiero</t>
  </si>
  <si>
    <t>FONDO REPONIBLE</t>
  </si>
  <si>
    <t xml:space="preserve">Sub-Total </t>
  </si>
  <si>
    <t>SENASA SUBSIDIADO</t>
  </si>
  <si>
    <t>Odontología (subsidio SeNaSa)</t>
  </si>
  <si>
    <t>SALUD SEGURA</t>
  </si>
  <si>
    <t>UNIVERSAL</t>
  </si>
  <si>
    <t>FUTURO</t>
  </si>
  <si>
    <t>Otros Aportes</t>
  </si>
  <si>
    <t xml:space="preserve">Cafetería </t>
  </si>
  <si>
    <t>Odontologia (facturacion servicios no contemplado en Plan Basico)</t>
  </si>
  <si>
    <t>Alquiler de espacios internos a terceros</t>
  </si>
  <si>
    <t>Aportes provenientes de convenios Institucionales</t>
  </si>
  <si>
    <t>Cuenta Núm.</t>
  </si>
  <si>
    <t>Balance en libro</t>
  </si>
  <si>
    <t>Balance en Banco</t>
  </si>
  <si>
    <t>Balance Conciliado</t>
  </si>
  <si>
    <t>SERVICIO REGIONAL DE SALUD</t>
  </si>
  <si>
    <t xml:space="preserve">Nombre del Establecimiento SERVICIO REGIONAL DE SALUD VALDESIA </t>
  </si>
  <si>
    <t xml:space="preserve"> No. </t>
  </si>
  <si>
    <t xml:space="preserve">Cedula </t>
  </si>
  <si>
    <t>Apellido</t>
  </si>
  <si>
    <t>Fecha de Nacimiento</t>
  </si>
  <si>
    <t>Departamento</t>
  </si>
  <si>
    <t xml:space="preserve">Función </t>
  </si>
  <si>
    <t>Provincia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</si>
  <si>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</si>
  <si>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</si>
  <si>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</si>
  <si>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</si>
  <si>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</si>
  <si>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</si>
  <si>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</si>
  <si>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</si>
  <si>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</si>
  <si>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</si>
  <si>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</si>
  <si>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</si>
  <si>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</si>
  <si>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</si>
  <si>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</si>
  <si>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</si>
  <si>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</si>
  <si>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</si>
  <si>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</si>
  <si>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</si>
  <si>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</si>
  <si>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PERAVIA</t>
  </si>
  <si>
    <t>TOTALES</t>
  </si>
  <si>
    <t xml:space="preserve">SERVICIO NACIONAL DE SALUD </t>
  </si>
  <si>
    <t xml:space="preserve">DIRECCIÓN DE FISCALIZACIÓN Y CONTROL </t>
  </si>
  <si>
    <t>NÓMINA COMPENSACIÓN  SERVICIOS DE SEGURIDAD</t>
  </si>
  <si>
    <t>ESTABLECIMIENTO:___________________________________________________________________________</t>
  </si>
  <si>
    <t>MES :____________</t>
  </si>
  <si>
    <t>AÑO:__________</t>
  </si>
  <si>
    <t>SRS:_______</t>
  </si>
  <si>
    <t>FONDO:_________________</t>
  </si>
  <si>
    <t>CTA. OBJETAL:________________</t>
  </si>
  <si>
    <t>NO</t>
  </si>
  <si>
    <t xml:space="preserve">NOMBRES </t>
  </si>
  <si>
    <t xml:space="preserve">APELLIDOS </t>
  </si>
  <si>
    <t>CÉDULA</t>
  </si>
  <si>
    <t>CARGO</t>
  </si>
  <si>
    <t xml:space="preserve">FECHA DE INGRESO </t>
  </si>
  <si>
    <t>DERTAMENTO /ÁREA</t>
  </si>
  <si>
    <t xml:space="preserve">SUELDO MENSUAL </t>
  </si>
  <si>
    <t>MONTO MENSUAL DE COMPENSACIÓN</t>
  </si>
  <si>
    <t xml:space="preserve">NOTA: EL VALOR A CONTEMPLAR ES EL LA COMPENSACIÓN BRUTA (SIN INCENTIVOS O DESCUENTOS) </t>
  </si>
  <si>
    <t>SENASA CONTRIBUTIVO PENSIONADO</t>
  </si>
  <si>
    <t xml:space="preserve">SENASA CONTRIBUTIVO AUDITABLE </t>
  </si>
  <si>
    <t xml:space="preserve">SENASA CONTRIBUTIVO NO AUDITABLE </t>
  </si>
  <si>
    <t>Atencion a pacientes extranjeros</t>
  </si>
  <si>
    <t xml:space="preserve">Preparado por: </t>
  </si>
  <si>
    <t xml:space="preserve">Revisado por: </t>
  </si>
  <si>
    <t xml:space="preserve">Aprobado por:  </t>
  </si>
  <si>
    <t>Dado a los  dias del mes de     del año 2026.</t>
  </si>
  <si>
    <t>Contador (a)</t>
  </si>
  <si>
    <t xml:space="preserve">Adminitrador (a) o Enc. (a)  Financiero </t>
  </si>
  <si>
    <t>A</t>
  </si>
  <si>
    <t>B</t>
  </si>
  <si>
    <t>C</t>
  </si>
  <si>
    <t>Enero ,2026</t>
  </si>
  <si>
    <t>Febrero  ,2026</t>
  </si>
  <si>
    <t>Marzo, 2026</t>
  </si>
  <si>
    <t>Abril, 2026</t>
  </si>
  <si>
    <t>DIAS</t>
  </si>
  <si>
    <t>FECHA DEL REPORTE</t>
  </si>
  <si>
    <t>DIRECCIÓN DE FISCALIZACIÓN Y CONTROL</t>
  </si>
  <si>
    <t>D</t>
  </si>
  <si>
    <t>E</t>
  </si>
  <si>
    <t>F</t>
  </si>
  <si>
    <t>TIPO</t>
  </si>
  <si>
    <t>PERÍODO</t>
  </si>
  <si>
    <t>STATUS PRESTAMO</t>
  </si>
  <si>
    <t>DESDE</t>
  </si>
  <si>
    <t>HASTA</t>
  </si>
  <si>
    <t>MONTO</t>
  </si>
  <si>
    <t>MONTO ORIGEN</t>
  </si>
  <si>
    <t>MONTO AMORTIZADO</t>
  </si>
  <si>
    <t>BALANCE PENDIENTE</t>
  </si>
  <si>
    <t>PROMESE CAL</t>
  </si>
  <si>
    <t>RETENCIONES DE IMPUESTOS (DGII)</t>
  </si>
  <si>
    <t>APROVISIONAMIENTOS DE INCENTIVOS</t>
  </si>
  <si>
    <t xml:space="preserve">SEGURIDAD SOCIAL </t>
  </si>
  <si>
    <t>APROVISIONAMIENTO DE REGALIA PASCUAL</t>
  </si>
  <si>
    <t>PRESTACIONES LABORALES</t>
  </si>
  <si>
    <t>VIATICOS</t>
  </si>
  <si>
    <t>PRÉSTAMOS Y/O ANTICIPOS FINANCIEROS OTORGADOS POR SENASA</t>
  </si>
  <si>
    <t>TOTAL</t>
  </si>
  <si>
    <r>
      <rPr>
        <b/>
        <sz val="12"/>
        <color theme="1"/>
        <rFont val="Calibri"/>
        <family val="2"/>
        <scheme val="minor"/>
      </rPr>
      <t>Nota</t>
    </r>
    <r>
      <rPr>
        <sz val="12"/>
        <color theme="1"/>
        <rFont val="Calibri"/>
        <family val="2"/>
        <scheme val="minor"/>
      </rPr>
      <t>. En el caso de las columnas D, E y F, solo aplican para llenado de los préstamos otogados por SENASA.</t>
    </r>
  </si>
  <si>
    <t xml:space="preserve">        </t>
  </si>
  <si>
    <t xml:space="preserve">                                                                                        ___________________________________________</t>
  </si>
  <si>
    <t>DETALLE OBLIGACIONES CONTRAÍDAS PENDIENTES AL</t>
  </si>
  <si>
    <t>Mayo, 2026</t>
  </si>
  <si>
    <t>Junio, 2026</t>
  </si>
  <si>
    <t>BIO-MEDICA MG, SRL</t>
  </si>
  <si>
    <t>COMFASA</t>
  </si>
  <si>
    <t>CRISTALIA</t>
  </si>
  <si>
    <t>DRONENA S,A</t>
  </si>
  <si>
    <t>FARMARCA</t>
  </si>
  <si>
    <t>GRALINF</t>
  </si>
  <si>
    <t>HEMOTEST, SRL.</t>
  </si>
  <si>
    <t>IMÁGENES MATERIAL RADIOLOG</t>
  </si>
  <si>
    <t>MEDICAMENTOS COMERCIALES</t>
  </si>
  <si>
    <t>MUNDO PHARMA S.A.</t>
  </si>
  <si>
    <t>MEDEK PHARMA, S.A.</t>
  </si>
  <si>
    <t>NICMA-FARMACEUTICA</t>
  </si>
  <si>
    <t>RANSA COMERCIAL S.R.L.</t>
  </si>
  <si>
    <t>SERVIMER DOMINICANA</t>
  </si>
  <si>
    <t>TEXMED MEDICAL</t>
  </si>
  <si>
    <t>WURTH</t>
  </si>
  <si>
    <t>ALEXIS FERNANDEZ</t>
  </si>
  <si>
    <t>BAUCOMER, SRL.</t>
  </si>
  <si>
    <t>BETTYBOB INVESTMENTS,SRL</t>
  </si>
  <si>
    <t>CONQUISER S.R.L.</t>
  </si>
  <si>
    <t>CYBER GRAPHYC SRL</t>
  </si>
  <si>
    <t xml:space="preserve">D' SANTIA RESPOSTERIA </t>
  </si>
  <si>
    <t>LUINY FARMACEUTICA</t>
  </si>
  <si>
    <t>OSAHNNA PHARMA</t>
  </si>
  <si>
    <t>ROMAWELL COMERCIAL, S.A.</t>
  </si>
  <si>
    <t>PROLABFAL S.R.L.</t>
  </si>
  <si>
    <t>GUIVAL MEDICAL</t>
  </si>
  <si>
    <t>HIRALDY DESIGNS</t>
  </si>
  <si>
    <t>SRS VALDESIA</t>
  </si>
  <si>
    <t xml:space="preserve">Reporte clasificacion de deuda por proveedor y por periodos. Al  30   junio  2026  </t>
  </si>
  <si>
    <t>001-1539142-7</t>
  </si>
  <si>
    <t>131-48048-9</t>
  </si>
  <si>
    <t>131-13838-1</t>
  </si>
  <si>
    <t>130-04750-2</t>
  </si>
  <si>
    <t>131-11983-2</t>
  </si>
  <si>
    <t>131-37260-2</t>
  </si>
  <si>
    <t>130-46988-1</t>
  </si>
  <si>
    <t>130-36505-9</t>
  </si>
  <si>
    <t>130-59051-6</t>
  </si>
  <si>
    <t>101-50348-3</t>
  </si>
  <si>
    <t>131-42170-9</t>
  </si>
  <si>
    <t>130-67159-1</t>
  </si>
  <si>
    <t>130-70193-8</t>
  </si>
  <si>
    <t>130-84465-8</t>
  </si>
  <si>
    <t>130-25974-7</t>
  </si>
  <si>
    <t>130-90870-2</t>
  </si>
  <si>
    <t>130-91303-1</t>
  </si>
  <si>
    <t>130-81194-6</t>
  </si>
  <si>
    <t>122-00506-4</t>
  </si>
  <si>
    <t>130-97590-6</t>
  </si>
  <si>
    <t>101-59067-1</t>
  </si>
  <si>
    <t>101-87499-6</t>
  </si>
  <si>
    <t>A010010011500000006</t>
  </si>
  <si>
    <t>A010010010100000332</t>
  </si>
  <si>
    <t>A010010011500012896</t>
  </si>
  <si>
    <t>A010010011500012755</t>
  </si>
  <si>
    <t>A010010011500013600</t>
  </si>
  <si>
    <t>A010010011500000474</t>
  </si>
  <si>
    <t>A010010011500000480</t>
  </si>
  <si>
    <t>A010010011500000498</t>
  </si>
  <si>
    <t>A010010011500000561</t>
  </si>
  <si>
    <t>A010010011500000492</t>
  </si>
  <si>
    <t>A010010011500000592</t>
  </si>
  <si>
    <t>B1500000014</t>
  </si>
  <si>
    <t>A010010011500000066</t>
  </si>
  <si>
    <t>A010010011500000069</t>
  </si>
  <si>
    <t>A010010011500002889</t>
  </si>
  <si>
    <t>A010010011500003971</t>
  </si>
  <si>
    <t>A010010011500004118</t>
  </si>
  <si>
    <t>A010010011500004386</t>
  </si>
  <si>
    <t>A010010011500000157</t>
  </si>
  <si>
    <t>A010010011500000165</t>
  </si>
  <si>
    <t>A010010011500000169</t>
  </si>
  <si>
    <t>A0100100101000013663</t>
  </si>
  <si>
    <t>A010010011500048517</t>
  </si>
  <si>
    <t>A010010011500005189</t>
  </si>
  <si>
    <t>A010010011500000681</t>
  </si>
  <si>
    <t>A010010011500000770</t>
  </si>
  <si>
    <t>A010010011500000789</t>
  </si>
  <si>
    <t>A010010011500002856</t>
  </si>
  <si>
    <t>A010010011500002866</t>
  </si>
  <si>
    <t>A010010011500002870</t>
  </si>
  <si>
    <t>A010010011500002886</t>
  </si>
  <si>
    <t>A010010011500000305</t>
  </si>
  <si>
    <t>A010010011500000319</t>
  </si>
  <si>
    <t>A010010011500000991</t>
  </si>
  <si>
    <t>A010010011500000928</t>
  </si>
  <si>
    <t>B1500001895</t>
  </si>
  <si>
    <t>A010010011500000378</t>
  </si>
  <si>
    <t>B1500000023</t>
  </si>
  <si>
    <t>A010010011500000714</t>
  </si>
  <si>
    <t>A0100115000000206</t>
  </si>
  <si>
    <t>A0100115000000201</t>
  </si>
  <si>
    <t>A0100115000000200</t>
  </si>
  <si>
    <t>A010010011500000557</t>
  </si>
  <si>
    <t>A010010011500000559</t>
  </si>
  <si>
    <t>A0100100115000005575</t>
  </si>
  <si>
    <t>A1001001150000021</t>
  </si>
  <si>
    <t>A01001001150000436</t>
  </si>
  <si>
    <t>A010010011500000004</t>
  </si>
  <si>
    <t>A010010011500000053</t>
  </si>
  <si>
    <t>A010010011500000056</t>
  </si>
  <si>
    <t>A010010011500000055</t>
  </si>
  <si>
    <t>A0100115000000281</t>
  </si>
  <si>
    <t>A0100115000000027</t>
  </si>
  <si>
    <t>A0100115000000036</t>
  </si>
  <si>
    <t>A0100115000001698</t>
  </si>
  <si>
    <t>A0100115000001697</t>
  </si>
  <si>
    <t>A0100115000001600</t>
  </si>
  <si>
    <t>A0100115000001605</t>
  </si>
  <si>
    <t>A0100115000001617</t>
  </si>
  <si>
    <t>A0100115000001643</t>
  </si>
  <si>
    <t>A0100115000001656</t>
  </si>
  <si>
    <t>A0100115000001253</t>
  </si>
  <si>
    <t>A010010011500000961</t>
  </si>
  <si>
    <t>A010010011500001037</t>
  </si>
  <si>
    <t>A010010011500001034</t>
  </si>
  <si>
    <t>A010010011500001052</t>
  </si>
  <si>
    <t>A0100115000000205</t>
  </si>
  <si>
    <t>A0100115000000218</t>
  </si>
  <si>
    <t>A0100115000000648</t>
  </si>
  <si>
    <t>A0100115000000881</t>
  </si>
  <si>
    <t>A0100115000000885</t>
  </si>
  <si>
    <t>A0100115000000884</t>
  </si>
  <si>
    <t>Relación de Cuentas por Pagar por  Antigüedad de Saldo al _30_ de junio__ de __2026_</t>
  </si>
  <si>
    <t xml:space="preserve"> 30/6/2026</t>
  </si>
  <si>
    <r>
      <rPr>
        <b/>
        <sz val="14"/>
        <color theme="1"/>
        <rFont val="Calibri"/>
        <family val="2"/>
        <scheme val="minor"/>
      </rPr>
      <t>ESTABLECIMIENTO</t>
    </r>
    <r>
      <rPr>
        <b/>
        <sz val="12"/>
        <color theme="1"/>
        <rFont val="Calibri"/>
        <family val="2"/>
        <scheme val="minor"/>
      </rPr>
      <t>____HOSPITAL NUESTRA SEÑORA DE REGLA________REGION_____1</t>
    </r>
  </si>
  <si>
    <t>MANTENIMEITO Y REPARACION EQUIPO</t>
  </si>
  <si>
    <t>COMPRA DE UMMQ</t>
  </si>
  <si>
    <t>EQUIPO MEDICO</t>
  </si>
  <si>
    <t>COMPRA DE REATIVOS</t>
  </si>
  <si>
    <t>U.M.M.Q. Y MEDICAMENTOS</t>
  </si>
  <si>
    <t>UTILES M.M.QUIRURGICOS</t>
  </si>
  <si>
    <t>ARTE GRAFICO</t>
  </si>
  <si>
    <t>MEDICAMENTOS</t>
  </si>
  <si>
    <t>COMPRA DE ALIMENTOS</t>
  </si>
  <si>
    <t>COMP. DE UMMQ</t>
  </si>
  <si>
    <t>U.M.M.Q</t>
  </si>
  <si>
    <t>COMP. UTILES ESCRITORIO</t>
  </si>
  <si>
    <t>COMP. EQUIPO MEDICO</t>
  </si>
  <si>
    <t>COMP. MEDICAMENTO</t>
  </si>
  <si>
    <t>COMP. MEDICAMENTOS</t>
  </si>
  <si>
    <t>COMP. DE MEDICAMENTOS</t>
  </si>
  <si>
    <t>COMP. U.M.M.Q</t>
  </si>
  <si>
    <t xml:space="preserve">COMP. HERRAMIENTAS </t>
  </si>
  <si>
    <r>
      <rPr>
        <sz val="11"/>
        <color theme="1"/>
        <rFont val="Calibri"/>
        <family val="2"/>
        <scheme val="minor"/>
      </rPr>
      <t xml:space="preserve">Establecimiento: </t>
    </r>
    <r>
      <rPr>
        <b/>
        <u/>
        <sz val="11"/>
        <color theme="1"/>
        <rFont val="Calibri"/>
        <family val="2"/>
        <scheme val="minor"/>
      </rPr>
      <t xml:space="preserve">HOSPITAL NUESTRA SEÑORA DE REGLA </t>
    </r>
    <r>
      <rPr>
        <b/>
        <sz val="11"/>
        <color theme="1"/>
        <rFont val="Calibri"/>
        <family val="2"/>
        <scheme val="minor"/>
      </rPr>
      <t xml:space="preserve">       Mes:  JUNIO                      Año:   2026        SRS: 5</t>
    </r>
  </si>
  <si>
    <t>4524000000042</t>
  </si>
  <si>
    <t>4524000000010</t>
  </si>
  <si>
    <t>4524000000018</t>
  </si>
  <si>
    <t>4524000000001</t>
  </si>
  <si>
    <t>RENACER</t>
  </si>
  <si>
    <t>APS</t>
  </si>
  <si>
    <t>4524000000141</t>
  </si>
  <si>
    <t>260622001320050778</t>
  </si>
  <si>
    <t>260603003240040317</t>
  </si>
  <si>
    <t>260603003240040313</t>
  </si>
  <si>
    <t>CEDISAN</t>
  </si>
  <si>
    <t>260603003240040320</t>
  </si>
  <si>
    <t>RELACION MENSUAL DE DEUDA POR PROVEEDOR , CON CORTE A_ 30/6/2026</t>
  </si>
  <si>
    <t>003-0086494-9</t>
  </si>
  <si>
    <t xml:space="preserve">PIO </t>
  </si>
  <si>
    <t>ANULFO MARTÍNEZ</t>
  </si>
  <si>
    <t>SEGURIDAD</t>
  </si>
  <si>
    <t>PORTERO</t>
  </si>
  <si>
    <t>003-0010200-1</t>
  </si>
  <si>
    <t>RAMONA BEATRIZ</t>
  </si>
  <si>
    <t>SUAZO DE SANCHEZ</t>
  </si>
  <si>
    <t>HOSTELERIA</t>
  </si>
  <si>
    <t>ENC. DE HOSTELERIA</t>
  </si>
  <si>
    <t>003-0005089-5</t>
  </si>
  <si>
    <t>PABLO ANDRES</t>
  </si>
  <si>
    <t>RAMIREZ</t>
  </si>
  <si>
    <t>EMERGENCIA</t>
  </si>
  <si>
    <t>CAMILLERO</t>
  </si>
  <si>
    <t>032-0037703-8</t>
  </si>
  <si>
    <t>FANNY YANUAIRA</t>
  </si>
  <si>
    <t>ROSARIO</t>
  </si>
  <si>
    <t>ATENCION AL USUARIO</t>
  </si>
  <si>
    <t>AUXILIAR DE ATENCION AL USUARIO</t>
  </si>
  <si>
    <t>003-0082823-3</t>
  </si>
  <si>
    <t>SANTO ELADIO</t>
  </si>
  <si>
    <t>VIZCAINIO</t>
  </si>
  <si>
    <t>DIRECCION</t>
  </si>
  <si>
    <t>SUPERVISOR GENERAL</t>
  </si>
  <si>
    <t>003-0060330-5</t>
  </si>
  <si>
    <t xml:space="preserve">MARIA CRISTINA </t>
  </si>
  <si>
    <t>LARA RODRIGUEZ</t>
  </si>
  <si>
    <t>003-0047600-9</t>
  </si>
  <si>
    <t>DIGNA EMERITA</t>
  </si>
  <si>
    <t>PIMENTEL PIMENTEL</t>
  </si>
  <si>
    <t>ARCHIVO</t>
  </si>
  <si>
    <t>AUX  DE ATENCION  AL USUARIO</t>
  </si>
  <si>
    <t>001-1331839-8</t>
  </si>
  <si>
    <t>CARLOS ALBERTO</t>
  </si>
  <si>
    <t>RODRIGUEZ QUEZADA</t>
  </si>
  <si>
    <t>FAMILIAR</t>
  </si>
  <si>
    <t xml:space="preserve">MEDICO </t>
  </si>
  <si>
    <t>023-0157107-7</t>
  </si>
  <si>
    <t>CHERRY BELLE</t>
  </si>
  <si>
    <t>BATISTA HODGE</t>
  </si>
  <si>
    <t>UCI</t>
  </si>
  <si>
    <t>EMERGENCIOLOGA</t>
  </si>
  <si>
    <t>003-0076245-7</t>
  </si>
  <si>
    <t xml:space="preserve">DIONNIS YUDELKA </t>
  </si>
  <si>
    <t>DE LA CRUZ PEGUERO</t>
  </si>
  <si>
    <t>AUDITORIA</t>
  </si>
  <si>
    <t>MEDICO AUDITORA</t>
  </si>
  <si>
    <t>CONTRATADO</t>
  </si>
  <si>
    <t>I</t>
  </si>
  <si>
    <t>II</t>
  </si>
  <si>
    <t>III</t>
  </si>
  <si>
    <t xml:space="preserve">Licdo. Ramon Pinales </t>
  </si>
  <si>
    <t>Dr. Jose Lara</t>
  </si>
  <si>
    <t xml:space="preserve">Enc. De Recursos Humanos </t>
  </si>
  <si>
    <t xml:space="preserve">Licda. Santa Lugo </t>
  </si>
  <si>
    <t>Correspondiente al mes de junio     del año 2026</t>
  </si>
  <si>
    <t>Licda. Santa Lugo</t>
  </si>
  <si>
    <r>
      <t>ESTABLECIMIENTO :</t>
    </r>
    <r>
      <rPr>
        <b/>
        <u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HOSPITAL NUESTRA SEÑORA DE REGLA</t>
    </r>
  </si>
  <si>
    <t xml:space="preserve">  </t>
  </si>
  <si>
    <t>INCENTIVO</t>
  </si>
  <si>
    <t>regalia</t>
  </si>
  <si>
    <t>febrero</t>
  </si>
  <si>
    <t>enero</t>
  </si>
  <si>
    <t>MARZO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</si>
  <si>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</si>
  <si>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</si>
  <si>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</si>
  <si>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</si>
  <si>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</si>
  <si>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</si>
  <si>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</si>
  <si>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</si>
  <si>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</si>
  <si>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</si>
  <si>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Bajo las funciones que nos asisten certificamos que el valor de los ingresos percibidos al 30 de junio del  2026 correspondieron a un monto de  Trece millones ciento treinta y un mil setecientos veintiún con cincuenta (centavos o centésimos) 50/100      (RD$  13,131,721.50 ) </t>
  </si>
  <si>
    <t xml:space="preserve">Licda. Ingrid García Molina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</si>
</sst>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(&quot;RD$&quot;* #,##0.00_);_(&quot;RD$&quot;* \(#,##0.00\);_(&quot;RD$&quot;* &quot;-&quot;??_);_(@_)"/>
    <numFmt numFmtId="166" formatCode="&quot;$&quot;#,##0.00"/>
    <numFmt numFmtId="167" formatCode="00000"/>
    <numFmt numFmtId="168" formatCode="_-* #,##0.00\ &quot;€&quot;_-;\-* #,##0.00\ &quot;€&quot;_-;_-* &quot;-&quot;??\ &quot;€&quot;_-;_-@_-"/>
    <numFmt numFmtId="169" formatCode="_-[$RD$-1C0A]* #,##0.00_ ;_-[$RD$-1C0A]* \-#,##0.00\ ;_-[$RD$-1C0A]* &quot;-&quot;??_ ;_-@_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sz val="10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212529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color indexed="6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165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26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6" fillId="0" borderId="0" xfId="6"/>
    <xf numFmtId="0" fontId="12" fillId="0" borderId="13" xfId="6" applyFont="1" applyBorder="1" applyAlignment="1">
      <alignment horizontal="center"/>
    </xf>
    <xf numFmtId="0" fontId="10" fillId="0" borderId="13" xfId="6" applyFont="1" applyBorder="1" applyAlignment="1">
      <alignment horizontal="left"/>
    </xf>
    <xf numFmtId="4" fontId="12" fillId="0" borderId="13" xfId="6" applyNumberFormat="1" applyFont="1" applyBorder="1" applyAlignment="1">
      <alignment horizontal="right"/>
    </xf>
    <xf numFmtId="0" fontId="10" fillId="3" borderId="8" xfId="6" applyFont="1" applyFill="1" applyBorder="1"/>
    <xf numFmtId="0" fontId="10" fillId="3" borderId="9" xfId="6" applyFont="1" applyFill="1" applyBorder="1"/>
    <xf numFmtId="4" fontId="10" fillId="3" borderId="1" xfId="6" applyNumberFormat="1" applyFont="1" applyFill="1" applyBorder="1"/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4" fontId="2" fillId="0" borderId="1" xfId="5" applyFont="1" applyBorder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14" fillId="0" borderId="1" xfId="2" applyFont="1" applyBorder="1" applyAlignment="1">
      <alignment horizontal="left" wrapText="1"/>
    </xf>
    <xf numFmtId="4" fontId="14" fillId="4" borderId="1" xfId="7" applyNumberFormat="1" applyFont="1" applyFill="1" applyBorder="1" applyAlignment="1"/>
    <xf numFmtId="0" fontId="14" fillId="0" borderId="1" xfId="4" applyFont="1" applyBorder="1" applyAlignment="1">
      <alignment horizontal="left" wrapText="1"/>
    </xf>
    <xf numFmtId="0" fontId="1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14" fillId="0" borderId="1" xfId="4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44" fontId="1" fillId="0" borderId="1" xfId="5" applyFont="1" applyBorder="1"/>
    <xf numFmtId="0" fontId="15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/>
    </xf>
    <xf numFmtId="0" fontId="0" fillId="0" borderId="4" xfId="0" applyBorder="1"/>
    <xf numFmtId="0" fontId="9" fillId="0" borderId="3" xfId="0" applyFont="1" applyBorder="1"/>
    <xf numFmtId="0" fontId="9" fillId="0" borderId="0" xfId="0" applyFont="1"/>
    <xf numFmtId="4" fontId="12" fillId="0" borderId="11" xfId="6" applyNumberFormat="1" applyFont="1" applyBorder="1" applyAlignment="1">
      <alignment horizontal="right"/>
    </xf>
    <xf numFmtId="0" fontId="16" fillId="0" borderId="0" xfId="6" applyFont="1"/>
    <xf numFmtId="0" fontId="17" fillId="0" borderId="0" xfId="6" applyFont="1"/>
    <xf numFmtId="0" fontId="18" fillId="0" borderId="0" xfId="6" applyFont="1"/>
    <xf numFmtId="0" fontId="19" fillId="0" borderId="1" xfId="6" applyFont="1" applyBorder="1"/>
    <xf numFmtId="0" fontId="19" fillId="0" borderId="1" xfId="6" applyFont="1" applyBorder="1" applyAlignment="1">
      <alignment wrapText="1"/>
    </xf>
    <xf numFmtId="4" fontId="17" fillId="0" borderId="1" xfId="6" applyNumberFormat="1" applyFont="1" applyBorder="1" applyAlignment="1">
      <alignment horizontal="right"/>
    </xf>
    <xf numFmtId="0" fontId="6" fillId="0" borderId="1" xfId="6" applyBorder="1"/>
    <xf numFmtId="4" fontId="6" fillId="0" borderId="1" xfId="6" applyNumberFormat="1" applyBorder="1" applyAlignment="1">
      <alignment horizontal="right"/>
    </xf>
    <xf numFmtId="0" fontId="9" fillId="0" borderId="1" xfId="6" applyFont="1" applyBorder="1" applyAlignment="1">
      <alignment horizontal="right"/>
    </xf>
    <xf numFmtId="0" fontId="0" fillId="0" borderId="0" xfId="0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7" xfId="0" applyBorder="1" applyAlignment="1">
      <alignment vertical="center" wrapText="1"/>
    </xf>
    <xf numFmtId="14" fontId="0" fillId="0" borderId="1" xfId="0" applyNumberFormat="1" applyBorder="1"/>
    <xf numFmtId="1" fontId="0" fillId="0" borderId="1" xfId="0" applyNumberFormat="1" applyBorder="1"/>
    <xf numFmtId="165" fontId="0" fillId="0" borderId="1" xfId="3" applyFont="1" applyFill="1" applyBorder="1"/>
    <xf numFmtId="0" fontId="0" fillId="5" borderId="1" xfId="0" applyFill="1" applyBorder="1"/>
    <xf numFmtId="165" fontId="2" fillId="5" borderId="1" xfId="3" applyFont="1" applyFill="1" applyBorder="1"/>
    <xf numFmtId="44" fontId="0" fillId="0" borderId="0" xfId="0" applyNumberFormat="1"/>
    <xf numFmtId="14" fontId="0" fillId="0" borderId="0" xfId="0" applyNumberFormat="1"/>
    <xf numFmtId="1" fontId="0" fillId="0" borderId="0" xfId="0" applyNumberFormat="1"/>
    <xf numFmtId="165" fontId="0" fillId="0" borderId="0" xfId="3" applyFont="1" applyBorder="1"/>
    <xf numFmtId="0" fontId="8" fillId="0" borderId="1" xfId="0" applyFont="1" applyBorder="1"/>
    <xf numFmtId="164" fontId="0" fillId="0" borderId="0" xfId="0" applyNumberFormat="1"/>
    <xf numFmtId="0" fontId="0" fillId="0" borderId="1" xfId="0" applyBorder="1" applyAlignment="1">
      <alignment wrapText="1"/>
    </xf>
    <xf numFmtId="0" fontId="0" fillId="0" borderId="17" xfId="0" applyBorder="1"/>
    <xf numFmtId="0" fontId="0" fillId="7" borderId="1" xfId="0" applyFill="1" applyBorder="1"/>
    <xf numFmtId="165" fontId="2" fillId="7" borderId="1" xfId="3" applyFont="1" applyFill="1" applyBorder="1"/>
    <xf numFmtId="0" fontId="2" fillId="7" borderId="0" xfId="0" applyFont="1" applyFill="1" applyAlignment="1">
      <alignment horizontal="center" vertical="center" wrapText="1"/>
    </xf>
    <xf numFmtId="0" fontId="0" fillId="7" borderId="0" xfId="0" applyFill="1"/>
    <xf numFmtId="43" fontId="2" fillId="7" borderId="0" xfId="0" applyNumberFormat="1" applyFont="1" applyFill="1"/>
    <xf numFmtId="0" fontId="0" fillId="6" borderId="0" xfId="0" applyFill="1" applyAlignment="1">
      <alignment horizontal="left"/>
    </xf>
    <xf numFmtId="0" fontId="21" fillId="8" borderId="1" xfId="0" applyFont="1" applyFill="1" applyBorder="1" applyAlignment="1">
      <alignment horizontal="center"/>
    </xf>
    <xf numFmtId="0" fontId="21" fillId="8" borderId="2" xfId="0" applyFont="1" applyFill="1" applyBorder="1"/>
    <xf numFmtId="0" fontId="21" fillId="0" borderId="0" xfId="0" applyFont="1"/>
    <xf numFmtId="0" fontId="2" fillId="0" borderId="0" xfId="0" applyFont="1"/>
    <xf numFmtId="0" fontId="0" fillId="0" borderId="20" xfId="0" applyBorder="1" applyAlignment="1">
      <alignment horizontal="center" wrapText="1"/>
    </xf>
    <xf numFmtId="0" fontId="22" fillId="0" borderId="0" xfId="0" applyFont="1" applyAlignment="1">
      <alignment horizontal="center"/>
    </xf>
    <xf numFmtId="0" fontId="25" fillId="7" borderId="1" xfId="4" applyFont="1" applyFill="1" applyBorder="1" applyAlignment="1">
      <alignment horizontal="center" vertical="center" wrapText="1"/>
    </xf>
    <xf numFmtId="0" fontId="25" fillId="9" borderId="1" xfId="4" applyFont="1" applyFill="1" applyBorder="1" applyAlignment="1">
      <alignment horizontal="center" vertical="center"/>
    </xf>
    <xf numFmtId="0" fontId="7" fillId="7" borderId="1" xfId="4" applyFill="1" applyBorder="1" applyAlignment="1">
      <alignment horizontal="center" vertical="center"/>
    </xf>
    <xf numFmtId="0" fontId="27" fillId="6" borderId="1" xfId="0" applyFont="1" applyFill="1" applyBorder="1"/>
    <xf numFmtId="0" fontId="7" fillId="6" borderId="2" xfId="4" applyFill="1" applyBorder="1" applyAlignment="1">
      <alignment vertical="center" wrapText="1"/>
    </xf>
    <xf numFmtId="14" fontId="7" fillId="6" borderId="1" xfId="4" applyNumberFormat="1" applyFill="1" applyBorder="1" applyAlignment="1">
      <alignment horizontal="center" vertical="center" wrapText="1"/>
    </xf>
    <xf numFmtId="166" fontId="29" fillId="6" borderId="1" xfId="0" applyNumberFormat="1" applyFont="1" applyFill="1" applyBorder="1" applyAlignment="1">
      <alignment horizontal="center" vertical="top"/>
    </xf>
    <xf numFmtId="4" fontId="7" fillId="7" borderId="1" xfId="4" applyNumberFormat="1" applyFill="1" applyBorder="1" applyAlignment="1">
      <alignment horizontal="right" vertical="center"/>
    </xf>
    <xf numFmtId="2" fontId="7" fillId="7" borderId="1" xfId="4" applyNumberFormat="1" applyFill="1" applyBorder="1" applyAlignment="1">
      <alignment horizontal="right" vertical="center"/>
    </xf>
    <xf numFmtId="1" fontId="29" fillId="6" borderId="1" xfId="0" applyNumberFormat="1" applyFont="1" applyFill="1" applyBorder="1" applyAlignment="1">
      <alignment horizontal="center"/>
    </xf>
    <xf numFmtId="14" fontId="26" fillId="6" borderId="1" xfId="4" applyNumberFormat="1" applyFont="1" applyFill="1" applyBorder="1" applyAlignment="1">
      <alignment horizontal="left" vertical="center" wrapText="1"/>
    </xf>
    <xf numFmtId="14" fontId="26" fillId="6" borderId="4" xfId="4" applyNumberFormat="1" applyFont="1" applyFill="1" applyBorder="1" applyAlignment="1">
      <alignment horizontal="left" vertical="center" wrapText="1"/>
    </xf>
    <xf numFmtId="4" fontId="7" fillId="7" borderId="4" xfId="4" applyNumberFormat="1" applyFill="1" applyBorder="1" applyAlignment="1">
      <alignment horizontal="right" vertical="center"/>
    </xf>
    <xf numFmtId="2" fontId="7" fillId="7" borderId="4" xfId="4" applyNumberFormat="1" applyFill="1" applyBorder="1" applyAlignment="1">
      <alignment horizontal="right" vertical="center"/>
    </xf>
    <xf numFmtId="1" fontId="29" fillId="6" borderId="1" xfId="0" applyNumberFormat="1" applyFont="1" applyFill="1" applyBorder="1" applyAlignment="1">
      <alignment horizontal="left"/>
    </xf>
    <xf numFmtId="4" fontId="7" fillId="6" borderId="1" xfId="4" applyNumberFormat="1" applyFill="1" applyBorder="1" applyAlignment="1">
      <alignment horizontal="right" vertical="center"/>
    </xf>
    <xf numFmtId="0" fontId="0" fillId="6" borderId="0" xfId="0" applyFill="1"/>
    <xf numFmtId="0" fontId="0" fillId="11" borderId="0" xfId="0" applyFill="1"/>
    <xf numFmtId="0" fontId="29" fillId="11" borderId="4" xfId="0" applyFont="1" applyFill="1" applyBorder="1" applyAlignment="1">
      <alignment horizontal="left" vertical="top"/>
    </xf>
    <xf numFmtId="4" fontId="0" fillId="11" borderId="0" xfId="0" applyNumberFormat="1" applyFill="1"/>
    <xf numFmtId="0" fontId="0" fillId="11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29" fillId="6" borderId="0" xfId="0" applyFont="1" applyFill="1" applyAlignment="1">
      <alignment horizontal="left" vertical="top"/>
    </xf>
    <xf numFmtId="4" fontId="0" fillId="6" borderId="0" xfId="0" applyNumberFormat="1" applyFill="1"/>
    <xf numFmtId="2" fontId="0" fillId="6" borderId="0" xfId="0" applyNumberFormat="1" applyFill="1"/>
    <xf numFmtId="14" fontId="29" fillId="6" borderId="0" xfId="0" applyNumberFormat="1" applyFont="1" applyFill="1" applyAlignment="1">
      <alignment horizontal="left" vertical="top"/>
    </xf>
    <xf numFmtId="0" fontId="0" fillId="0" borderId="0" xfId="0" applyAlignment="1">
      <alignment horizontal="left"/>
    </xf>
    <xf numFmtId="0" fontId="7" fillId="6" borderId="0" xfId="4" applyFill="1" applyAlignment="1">
      <alignment horizontal="center" vertical="center"/>
    </xf>
    <xf numFmtId="0" fontId="32" fillId="0" borderId="0" xfId="0" applyFont="1"/>
    <xf numFmtId="0" fontId="33" fillId="0" borderId="0" xfId="0" applyFont="1"/>
    <xf numFmtId="14" fontId="2" fillId="0" borderId="0" xfId="0" applyNumberFormat="1" applyFont="1" applyAlignment="1">
      <alignment horizontal="left"/>
    </xf>
    <xf numFmtId="0" fontId="34" fillId="0" borderId="0" xfId="0" applyFont="1"/>
    <xf numFmtId="1" fontId="7" fillId="0" borderId="0" xfId="0" applyNumberFormat="1" applyFont="1"/>
    <xf numFmtId="0" fontId="2" fillId="2" borderId="1" xfId="0" applyFont="1" applyFill="1" applyBorder="1" applyAlignment="1">
      <alignment wrapText="1"/>
    </xf>
    <xf numFmtId="43" fontId="0" fillId="0" borderId="1" xfId="8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0" xfId="6" applyAlignment="1">
      <alignment horizontal="center"/>
    </xf>
    <xf numFmtId="3" fontId="0" fillId="0" borderId="0" xfId="0" applyNumberFormat="1"/>
    <xf numFmtId="4" fontId="2" fillId="0" borderId="1" xfId="0" applyNumberFormat="1" applyFont="1" applyBorder="1"/>
    <xf numFmtId="4" fontId="2" fillId="0" borderId="0" xfId="0" applyNumberFormat="1" applyFont="1"/>
    <xf numFmtId="14" fontId="6" fillId="0" borderId="0" xfId="6" applyNumberFormat="1"/>
    <xf numFmtId="4" fontId="0" fillId="0" borderId="0" xfId="0" applyNumberFormat="1"/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14" borderId="22" xfId="0" applyFont="1" applyFill="1" applyBorder="1" applyAlignment="1">
      <alignment horizontal="center"/>
    </xf>
    <xf numFmtId="0" fontId="9" fillId="15" borderId="25" xfId="0" applyFont="1" applyFill="1" applyBorder="1" applyAlignment="1">
      <alignment horizontal="center"/>
    </xf>
    <xf numFmtId="0" fontId="9" fillId="15" borderId="26" xfId="0" applyFont="1" applyFill="1" applyBorder="1" applyAlignment="1">
      <alignment horizontal="center"/>
    </xf>
    <xf numFmtId="0" fontId="9" fillId="15" borderId="24" xfId="0" applyFont="1" applyFill="1" applyBorder="1" applyAlignment="1">
      <alignment horizontal="center"/>
    </xf>
    <xf numFmtId="0" fontId="9" fillId="14" borderId="28" xfId="0" applyFont="1" applyFill="1" applyBorder="1" applyAlignment="1">
      <alignment horizontal="center"/>
    </xf>
    <xf numFmtId="0" fontId="9" fillId="14" borderId="29" xfId="0" applyFont="1" applyFill="1" applyBorder="1" applyAlignment="1">
      <alignment horizontal="center"/>
    </xf>
    <xf numFmtId="0" fontId="9" fillId="14" borderId="30" xfId="0" applyFont="1" applyFill="1" applyBorder="1" applyAlignment="1">
      <alignment horizontal="center"/>
    </xf>
    <xf numFmtId="0" fontId="9" fillId="15" borderId="19" xfId="0" applyFont="1" applyFill="1" applyBorder="1"/>
    <xf numFmtId="0" fontId="9" fillId="15" borderId="1" xfId="0" applyFont="1" applyFill="1" applyBorder="1" applyAlignment="1">
      <alignment wrapText="1"/>
    </xf>
    <xf numFmtId="0" fontId="9" fillId="15" borderId="29" xfId="0" applyFont="1" applyFill="1" applyBorder="1" applyAlignment="1">
      <alignment wrapText="1"/>
    </xf>
    <xf numFmtId="0" fontId="0" fillId="0" borderId="30" xfId="0" applyBorder="1"/>
    <xf numFmtId="14" fontId="0" fillId="0" borderId="28" xfId="0" applyNumberFormat="1" applyBorder="1"/>
    <xf numFmtId="14" fontId="0" fillId="0" borderId="29" xfId="0" applyNumberFormat="1" applyBorder="1"/>
    <xf numFmtId="2" fontId="0" fillId="0" borderId="30" xfId="0" applyNumberFormat="1" applyBorder="1"/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4" fontId="0" fillId="0" borderId="30" xfId="0" applyNumberFormat="1" applyBorder="1"/>
    <xf numFmtId="0" fontId="0" fillId="0" borderId="28" xfId="0" applyBorder="1"/>
    <xf numFmtId="0" fontId="0" fillId="0" borderId="29" xfId="0" applyBorder="1"/>
    <xf numFmtId="0" fontId="0" fillId="0" borderId="19" xfId="0" applyBorder="1"/>
    <xf numFmtId="0" fontId="2" fillId="0" borderId="32" xfId="0" applyFont="1" applyBorder="1"/>
    <xf numFmtId="0" fontId="0" fillId="0" borderId="33" xfId="0" applyBorder="1"/>
    <xf numFmtId="0" fontId="0" fillId="0" borderId="34" xfId="0" applyBorder="1"/>
    <xf numFmtId="4" fontId="0" fillId="0" borderId="32" xfId="0" applyNumberFormat="1" applyBorder="1"/>
    <xf numFmtId="165" fontId="0" fillId="0" borderId="32" xfId="3" applyFont="1" applyBorder="1"/>
    <xf numFmtId="0" fontId="6" fillId="0" borderId="0" xfId="0" applyFont="1"/>
    <xf numFmtId="14" fontId="6" fillId="0" borderId="1" xfId="6" applyNumberFormat="1" applyBorder="1"/>
    <xf numFmtId="0" fontId="9" fillId="0" borderId="0" xfId="6" applyFont="1" applyAlignment="1">
      <alignment horizontal="center"/>
    </xf>
    <xf numFmtId="0" fontId="38" fillId="0" borderId="0" xfId="6" applyFont="1" applyAlignment="1">
      <alignment horizontal="center" vertical="center" wrapText="1"/>
    </xf>
    <xf numFmtId="4" fontId="9" fillId="11" borderId="1" xfId="6" applyNumberFormat="1" applyFont="1" applyFill="1" applyBorder="1" applyAlignment="1">
      <alignment horizontal="right"/>
    </xf>
    <xf numFmtId="4" fontId="13" fillId="11" borderId="10" xfId="6" applyNumberFormat="1" applyFont="1" applyFill="1" applyBorder="1" applyAlignment="1">
      <alignment horizontal="right"/>
    </xf>
    <xf numFmtId="0" fontId="11" fillId="3" borderId="18" xfId="6" applyFont="1" applyFill="1" applyBorder="1" applyAlignment="1">
      <alignment horizontal="center"/>
    </xf>
    <xf numFmtId="0" fontId="10" fillId="3" borderId="18" xfId="6" applyFont="1" applyFill="1" applyBorder="1" applyAlignment="1">
      <alignment horizontal="center"/>
    </xf>
    <xf numFmtId="4" fontId="12" fillId="0" borderId="6" xfId="6" applyNumberFormat="1" applyFont="1" applyBorder="1" applyAlignment="1">
      <alignment horizontal="right"/>
    </xf>
    <xf numFmtId="0" fontId="10" fillId="3" borderId="35" xfId="6" applyFont="1" applyFill="1" applyBorder="1" applyAlignment="1">
      <alignment horizontal="center"/>
    </xf>
    <xf numFmtId="4" fontId="10" fillId="0" borderId="11" xfId="6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40" fillId="0" borderId="1" xfId="0" applyFont="1" applyBorder="1" applyAlignment="1">
      <alignment horizontal="left"/>
    </xf>
    <xf numFmtId="167" fontId="31" fillId="6" borderId="1" xfId="0" applyNumberFormat="1" applyFont="1" applyFill="1" applyBorder="1" applyAlignment="1">
      <alignment horizontal="center"/>
    </xf>
    <xf numFmtId="14" fontId="31" fillId="6" borderId="1" xfId="0" applyNumberFormat="1" applyFont="1" applyFill="1" applyBorder="1" applyAlignment="1">
      <alignment horizontal="center"/>
    </xf>
    <xf numFmtId="169" fontId="31" fillId="6" borderId="29" xfId="9" applyNumberFormat="1" applyFont="1" applyFill="1" applyBorder="1" applyAlignment="1"/>
    <xf numFmtId="169" fontId="30" fillId="6" borderId="29" xfId="9" applyNumberFormat="1" applyFont="1" applyFill="1" applyBorder="1" applyAlignment="1"/>
    <xf numFmtId="169" fontId="31" fillId="6" borderId="1" xfId="9" applyNumberFormat="1" applyFont="1" applyFill="1" applyBorder="1" applyAlignment="1"/>
    <xf numFmtId="169" fontId="30" fillId="6" borderId="40" xfId="9" applyNumberFormat="1" applyFont="1" applyFill="1" applyBorder="1" applyAlignment="1"/>
    <xf numFmtId="167" fontId="31" fillId="6" borderId="1" xfId="0" applyNumberFormat="1" applyFont="1" applyFill="1" applyBorder="1" applyAlignment="1">
      <alignment horizontal="left"/>
    </xf>
    <xf numFmtId="0" fontId="31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14" fontId="31" fillId="6" borderId="28" xfId="0" applyNumberFormat="1" applyFont="1" applyFill="1" applyBorder="1" applyAlignment="1">
      <alignment horizontal="center"/>
    </xf>
    <xf numFmtId="14" fontId="0" fillId="6" borderId="19" xfId="0" applyNumberFormat="1" applyFill="1" applyBorder="1" applyAlignment="1">
      <alignment horizontal="center"/>
    </xf>
    <xf numFmtId="14" fontId="31" fillId="6" borderId="19" xfId="0" applyNumberFormat="1" applyFont="1" applyFill="1" applyBorder="1" applyAlignment="1">
      <alignment horizontal="center"/>
    </xf>
    <xf numFmtId="0" fontId="7" fillId="6" borderId="2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/>
    </xf>
    <xf numFmtId="0" fontId="30" fillId="6" borderId="19" xfId="0" applyFont="1" applyFill="1" applyBorder="1" applyAlignment="1">
      <alignment horizontal="left"/>
    </xf>
    <xf numFmtId="0" fontId="30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/>
    </xf>
    <xf numFmtId="0" fontId="41" fillId="6" borderId="1" xfId="0" applyFont="1" applyFill="1" applyBorder="1" applyAlignment="1">
      <alignment horizontal="left" vertical="center"/>
    </xf>
    <xf numFmtId="0" fontId="30" fillId="6" borderId="1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left"/>
    </xf>
    <xf numFmtId="0" fontId="30" fillId="6" borderId="17" xfId="0" applyFont="1" applyFill="1" applyBorder="1" applyAlignment="1">
      <alignment horizontal="left"/>
    </xf>
    <xf numFmtId="0" fontId="30" fillId="6" borderId="1" xfId="0" applyFont="1" applyFill="1" applyBorder="1" applyAlignment="1">
      <alignment horizontal="left" vertical="center" wrapText="1"/>
    </xf>
    <xf numFmtId="14" fontId="30" fillId="6" borderId="1" xfId="0" applyNumberFormat="1" applyFont="1" applyFill="1" applyBorder="1"/>
    <xf numFmtId="14" fontId="6" fillId="6" borderId="1" xfId="0" applyNumberFormat="1" applyFont="1" applyFill="1" applyBorder="1"/>
    <xf numFmtId="14" fontId="28" fillId="6" borderId="1" xfId="0" applyNumberFormat="1" applyFont="1" applyFill="1" applyBorder="1"/>
    <xf numFmtId="14" fontId="30" fillId="6" borderId="17" xfId="0" applyNumberFormat="1" applyFont="1" applyFill="1" applyBorder="1"/>
    <xf numFmtId="0" fontId="42" fillId="6" borderId="1" xfId="0" applyFont="1" applyFill="1" applyBorder="1" applyAlignment="1">
      <alignment horizontal="center" vertical="center" wrapText="1"/>
    </xf>
    <xf numFmtId="0" fontId="7" fillId="0" borderId="0" xfId="2"/>
    <xf numFmtId="4" fontId="43" fillId="0" borderId="0" xfId="0" applyNumberFormat="1" applyFont="1" applyAlignment="1">
      <alignment horizontal="right"/>
    </xf>
    <xf numFmtId="165" fontId="0" fillId="0" borderId="0" xfId="3" applyFont="1"/>
    <xf numFmtId="165" fontId="0" fillId="0" borderId="1" xfId="3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9" fillId="14" borderId="27" xfId="0" applyFont="1" applyFill="1" applyBorder="1" applyAlignment="1">
      <alignment horizontal="center"/>
    </xf>
    <xf numFmtId="0" fontId="9" fillId="14" borderId="31" xfId="0" applyFont="1" applyFill="1" applyBorder="1" applyAlignment="1">
      <alignment horizontal="center"/>
    </xf>
    <xf numFmtId="0" fontId="9" fillId="14" borderId="28" xfId="0" applyFont="1" applyFill="1" applyBorder="1" applyAlignment="1">
      <alignment horizontal="center"/>
    </xf>
    <xf numFmtId="0" fontId="9" fillId="14" borderId="29" xfId="0" applyFont="1" applyFill="1" applyBorder="1" applyAlignment="1">
      <alignment horizontal="center"/>
    </xf>
    <xf numFmtId="0" fontId="9" fillId="15" borderId="19" xfId="0" applyFont="1" applyFill="1" applyBorder="1" applyAlignment="1">
      <alignment horizontal="center"/>
    </xf>
    <xf numFmtId="0" fontId="9" fillId="15" borderId="1" xfId="0" applyFont="1" applyFill="1" applyBorder="1" applyAlignment="1">
      <alignment horizontal="center"/>
    </xf>
    <xf numFmtId="0" fontId="9" fillId="15" borderId="2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9" fillId="14" borderId="23" xfId="0" applyFont="1" applyFill="1" applyBorder="1" applyAlignment="1">
      <alignment horizontal="center"/>
    </xf>
    <xf numFmtId="0" fontId="9" fillId="14" borderId="24" xfId="0" applyFont="1" applyFill="1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left" vertical="top" wrapText="1"/>
    </xf>
    <xf numFmtId="0" fontId="0" fillId="12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8" fillId="0" borderId="0" xfId="6" applyFont="1" applyAlignment="1">
      <alignment horizontal="center"/>
    </xf>
    <xf numFmtId="0" fontId="19" fillId="0" borderId="0" xfId="6" applyFont="1" applyAlignment="1">
      <alignment horizontal="left"/>
    </xf>
    <xf numFmtId="0" fontId="6" fillId="0" borderId="0" xfId="6" applyAlignment="1">
      <alignment horizontal="center"/>
    </xf>
    <xf numFmtId="0" fontId="2" fillId="0" borderId="0" xfId="0" applyFont="1" applyAlignment="1">
      <alignment horizontal="left" vertical="top" wrapText="1"/>
    </xf>
    <xf numFmtId="0" fontId="20" fillId="0" borderId="0" xfId="6" applyFont="1" applyAlignment="1">
      <alignment horizontal="center"/>
    </xf>
    <xf numFmtId="0" fontId="10" fillId="0" borderId="5" xfId="6" applyFont="1" applyBorder="1" applyAlignment="1">
      <alignment horizontal="center"/>
    </xf>
    <xf numFmtId="0" fontId="10" fillId="0" borderId="0" xfId="6" applyFont="1" applyAlignment="1">
      <alignment horizontal="center"/>
    </xf>
    <xf numFmtId="0" fontId="10" fillId="3" borderId="6" xfId="6" applyFont="1" applyFill="1" applyBorder="1" applyAlignment="1">
      <alignment horizontal="center"/>
    </xf>
    <xf numFmtId="0" fontId="10" fillId="3" borderId="11" xfId="6" applyFont="1" applyFill="1" applyBorder="1" applyAlignment="1">
      <alignment horizontal="center"/>
    </xf>
    <xf numFmtId="0" fontId="10" fillId="3" borderId="7" xfId="6" applyFont="1" applyFill="1" applyBorder="1" applyAlignment="1">
      <alignment horizontal="center"/>
    </xf>
    <xf numFmtId="0" fontId="10" fillId="3" borderId="12" xfId="6" applyFont="1" applyFill="1" applyBorder="1" applyAlignment="1">
      <alignment horizontal="center"/>
    </xf>
    <xf numFmtId="0" fontId="10" fillId="3" borderId="38" xfId="6" applyFont="1" applyFill="1" applyBorder="1" applyAlignment="1">
      <alignment horizontal="center"/>
    </xf>
    <xf numFmtId="0" fontId="10" fillId="3" borderId="39" xfId="6" applyFont="1" applyFill="1" applyBorder="1" applyAlignment="1">
      <alignment horizontal="center"/>
    </xf>
    <xf numFmtId="0" fontId="10" fillId="3" borderId="36" xfId="6" applyFont="1" applyFill="1" applyBorder="1" applyAlignment="1">
      <alignment horizontal="center"/>
    </xf>
    <xf numFmtId="0" fontId="10" fillId="3" borderId="37" xfId="6" applyFont="1" applyFill="1" applyBorder="1" applyAlignment="1">
      <alignment horizontal="center"/>
    </xf>
    <xf numFmtId="0" fontId="25" fillId="9" borderId="1" xfId="4" applyFont="1" applyFill="1" applyBorder="1" applyAlignment="1">
      <alignment horizontal="center" vertical="center" wrapText="1"/>
    </xf>
    <xf numFmtId="0" fontId="25" fillId="7" borderId="1" xfId="4" applyFont="1" applyFill="1" applyBorder="1" applyAlignment="1">
      <alignment horizontal="center" vertical="center" wrapText="1"/>
    </xf>
    <xf numFmtId="0" fontId="25" fillId="9" borderId="17" xfId="4" applyFont="1" applyFill="1" applyBorder="1" applyAlignment="1">
      <alignment horizontal="center" vertical="center"/>
    </xf>
    <xf numFmtId="0" fontId="25" fillId="9" borderId="4" xfId="4" applyFont="1" applyFill="1" applyBorder="1" applyAlignment="1">
      <alignment horizontal="center" vertical="center"/>
    </xf>
    <xf numFmtId="0" fontId="25" fillId="9" borderId="18" xfId="4" applyFont="1" applyFill="1" applyBorder="1" applyAlignment="1">
      <alignment horizontal="center" vertical="center"/>
    </xf>
    <xf numFmtId="0" fontId="25" fillId="10" borderId="17" xfId="4" applyFont="1" applyFill="1" applyBorder="1" applyAlignment="1">
      <alignment horizontal="center" vertical="center" wrapText="1"/>
    </xf>
    <xf numFmtId="0" fontId="25" fillId="10" borderId="4" xfId="4" applyFont="1" applyFill="1" applyBorder="1" applyAlignment="1">
      <alignment horizontal="center" vertical="center" wrapText="1"/>
    </xf>
    <xf numFmtId="0" fontId="25" fillId="10" borderId="18" xfId="4" applyFont="1" applyFill="1" applyBorder="1" applyAlignment="1">
      <alignment horizontal="center" vertical="center" wrapText="1"/>
    </xf>
    <xf numFmtId="0" fontId="25" fillId="9" borderId="1" xfId="4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5" fillId="0" borderId="0" xfId="4" applyFont="1" applyAlignment="1">
      <alignment horizontal="center" vertical="center"/>
    </xf>
    <xf numFmtId="0" fontId="25" fillId="0" borderId="0" xfId="4" applyFont="1" applyAlignment="1">
      <alignment horizontal="left" vertical="center"/>
    </xf>
    <xf numFmtId="0" fontId="25" fillId="9" borderId="17" xfId="4" applyFont="1" applyFill="1" applyBorder="1" applyAlignment="1">
      <alignment horizontal="center" vertical="center" wrapText="1"/>
    </xf>
    <xf numFmtId="0" fontId="25" fillId="9" borderId="4" xfId="4" applyFont="1" applyFill="1" applyBorder="1" applyAlignment="1">
      <alignment horizontal="center" vertical="center" wrapText="1"/>
    </xf>
    <xf numFmtId="0" fontId="25" fillId="9" borderId="18" xfId="4" applyFont="1" applyFill="1" applyBorder="1" applyAlignment="1">
      <alignment horizontal="center" vertical="center" wrapText="1"/>
    </xf>
    <xf numFmtId="0" fontId="25" fillId="7" borderId="1" xfId="4" applyFont="1" applyFill="1" applyBorder="1" applyAlignment="1">
      <alignment horizontal="left" vertical="center" wrapText="1"/>
    </xf>
    <xf numFmtId="0" fontId="25" fillId="7" borderId="1" xfId="4" applyFont="1" applyFill="1" applyBorder="1" applyAlignment="1">
      <alignment horizontal="center" vertical="center"/>
    </xf>
    <xf numFmtId="0" fontId="7" fillId="0" borderId="0" xfId="2" applyAlignment="1">
      <alignment horizontal="center"/>
    </xf>
    <xf numFmtId="0" fontId="0" fillId="11" borderId="0" xfId="0" applyFill="1" applyAlignment="1">
      <alignment horizontal="center"/>
    </xf>
    <xf numFmtId="0" fontId="0" fillId="0" borderId="1" xfId="0" applyBorder="1" applyAlignment="1">
      <alignment horizontal="right"/>
    </xf>
    <xf numFmtId="0" fontId="0" fillId="11" borderId="0" xfId="0" applyFill="1" applyAlignment="1">
      <alignment horizontal="left"/>
    </xf>
    <xf numFmtId="0" fontId="0" fillId="0" borderId="3" xfId="0" applyBorder="1" applyAlignment="1">
      <alignment horizontal="left"/>
    </xf>
  </cellXfs>
  <cellStyles count="10">
    <cellStyle name="Euro" xfId="9" xr:uid="{6FF0D1D4-12AB-46DC-BDE0-993323113171}"/>
    <cellStyle name="Millares" xfId="8" builtinId="3"/>
    <cellStyle name="Millares 2 2" xfId="1" xr:uid="{F5611EDC-35EE-4BC3-AA7A-5E7D7304DEDD}"/>
    <cellStyle name="Moneda" xfId="5" builtinId="4"/>
    <cellStyle name="Moneda 2" xfId="3" xr:uid="{71F846BE-57F3-4704-8EB3-04DD73EC3FBC}"/>
    <cellStyle name="Normal" xfId="0" builtinId="0"/>
    <cellStyle name="Normal 2" xfId="2" xr:uid="{CE1EC6E5-61D4-41E9-894A-B0053791133F}"/>
    <cellStyle name="Normal 2 2" xfId="4" xr:uid="{3AEB824E-1588-4DFE-B554-45C854A50895}"/>
    <cellStyle name="Normal 3" xfId="6" xr:uid="{FB49D5CD-7CBC-45D8-84DC-CB8FB1BF52B1}"/>
    <cellStyle name="Porcentaje 2" xfId="7" xr:uid="{4852DC75-1870-47DA-AA39-452B8B4FC74B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20600</xdr:rowOff>
    </xdr:from>
    <xdr:to>
      <xdr:col>4</xdr:col>
      <xdr:colOff>863099</xdr:colOff>
      <xdr:row>1</xdr:row>
      <xdr:rowOff>125374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DB2670-FB80-40E3-816F-E452DEC0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2674" y="20600"/>
          <a:ext cx="863099" cy="29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863099</xdr:colOff>
      <xdr:row>2</xdr:row>
      <xdr:rowOff>93034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257955-C338-44AF-8313-AE57945B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863099" cy="29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47625</xdr:rowOff>
    </xdr:from>
    <xdr:to>
      <xdr:col>1</xdr:col>
      <xdr:colOff>710699</xdr:colOff>
      <xdr:row>3</xdr:row>
      <xdr:rowOff>140659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72C00A-1359-450F-A9C9-ADF251226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863099" cy="29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285749</xdr:colOff>
      <xdr:row>0</xdr:row>
      <xdr:rowOff>95250</xdr:rowOff>
    </xdr:from>
    <xdr:to>
      <xdr:col>5</xdr:col>
      <xdr:colOff>1000124</xdr:colOff>
      <xdr:row>3</xdr:row>
      <xdr:rowOff>111125</xdr:rowOff>
    </xdr:to>
    <xdr:pic>
      <xdr:nvPicPr>
        <xdr:cNvPr id="2" name="Imagen 1" descr="isotipo_pequeno">
          <a:extLst>
            <a:ext uri="{FF2B5EF4-FFF2-40B4-BE49-F238E27FC236}">
              <a16:creationId xmlns:a16="http://schemas.microsoft.com/office/drawing/2014/main" id="{2BE815B4-13A8-4592-913C-C4F827B9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49" y="95250"/>
          <a:ext cx="1476375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09856-E80D-44B9-A356-60AE7B5DD88C}">
  <dimension ref="A4:O64"/>
  <sheetViews>
    <sheetView topLeftCell="B1" workbookViewId="0">
      <selection activeCell="D23" sqref="D23"/>
    </sheetView>
  </sheetViews>
  <sheetFormatPr baseColWidth="10" defaultColWidth="11" defaultRowHeight="15" x14ac:dyDescent="0.25"/>
  <cols>
    <col min="1" max="1" width="5.42578125" customWidth="1"/>
    <col min="2" max="2" width="61.5703125" customWidth="1"/>
    <col min="4" max="4" width="13.140625" customWidth="1"/>
    <col min="5" max="5" width="16.7109375" customWidth="1"/>
    <col min="6" max="6" width="23.28515625" customWidth="1"/>
    <col min="7" max="7" width="15.42578125" customWidth="1"/>
    <col min="8" max="8" width="16.85546875" customWidth="1"/>
    <col min="11" max="11" width="11.28515625" customWidth="1"/>
    <col min="12" max="12" width="20.28515625" customWidth="1"/>
    <col min="15" max="15" width="16.42578125" customWidth="1"/>
  </cols>
  <sheetData>
    <row r="4" spans="2:8" ht="18.75" x14ac:dyDescent="0.3">
      <c r="B4" s="207" t="s">
        <v>57</v>
      </c>
      <c r="C4" s="207"/>
      <c r="D4" s="207"/>
      <c r="E4" s="207"/>
      <c r="F4" s="207"/>
      <c r="G4" s="207"/>
      <c r="H4" s="207"/>
    </row>
    <row r="5" spans="2:8" ht="18.75" x14ac:dyDescent="0.3">
      <c r="B5" s="207" t="s">
        <v>127</v>
      </c>
      <c r="C5" s="207"/>
      <c r="D5" s="207"/>
      <c r="E5" s="207"/>
      <c r="F5" s="207"/>
      <c r="G5" s="207"/>
      <c r="H5" s="207"/>
    </row>
    <row r="6" spans="2:8" ht="18.75" x14ac:dyDescent="0.3">
      <c r="B6" s="207" t="s">
        <v>152</v>
      </c>
      <c r="C6" s="207"/>
      <c r="D6" s="207"/>
      <c r="E6" s="207"/>
      <c r="F6" s="207"/>
      <c r="G6" s="207"/>
      <c r="H6" s="207"/>
    </row>
    <row r="7" spans="2:8" ht="19.5" thickBot="1" x14ac:dyDescent="0.35">
      <c r="B7" s="208" t="s">
        <v>372</v>
      </c>
      <c r="C7" s="208"/>
      <c r="D7" s="208"/>
      <c r="E7" s="208"/>
      <c r="F7" s="208"/>
      <c r="G7" s="208"/>
      <c r="H7" s="208"/>
    </row>
    <row r="8" spans="2:8" ht="15.75" x14ac:dyDescent="0.25">
      <c r="B8" s="126" t="s">
        <v>118</v>
      </c>
      <c r="C8" s="209" t="s">
        <v>119</v>
      </c>
      <c r="D8" s="210"/>
      <c r="E8" s="126" t="s">
        <v>120</v>
      </c>
      <c r="F8" s="127" t="s">
        <v>128</v>
      </c>
      <c r="G8" s="128" t="s">
        <v>129</v>
      </c>
      <c r="H8" s="129" t="s">
        <v>130</v>
      </c>
    </row>
    <row r="9" spans="2:8" ht="15.75" x14ac:dyDescent="0.25">
      <c r="B9" s="200" t="s">
        <v>131</v>
      </c>
      <c r="C9" s="202" t="s">
        <v>132</v>
      </c>
      <c r="D9" s="203"/>
      <c r="E9" s="132"/>
      <c r="F9" s="204" t="s">
        <v>133</v>
      </c>
      <c r="G9" s="205"/>
      <c r="H9" s="206"/>
    </row>
    <row r="10" spans="2:8" ht="31.5" x14ac:dyDescent="0.25">
      <c r="B10" s="201"/>
      <c r="C10" s="130" t="s">
        <v>134</v>
      </c>
      <c r="D10" s="131" t="s">
        <v>135</v>
      </c>
      <c r="E10" s="132" t="s">
        <v>136</v>
      </c>
      <c r="F10" s="133" t="s">
        <v>137</v>
      </c>
      <c r="G10" s="134" t="s">
        <v>138</v>
      </c>
      <c r="H10" s="135" t="s">
        <v>139</v>
      </c>
    </row>
    <row r="11" spans="2:8" x14ac:dyDescent="0.25">
      <c r="B11" s="136" t="s">
        <v>140</v>
      </c>
      <c r="C11" s="137"/>
      <c r="D11" s="138"/>
      <c r="E11" s="139"/>
      <c r="F11" s="140"/>
      <c r="G11" s="20"/>
      <c r="H11" s="141"/>
    </row>
    <row r="12" spans="2:8" x14ac:dyDescent="0.25">
      <c r="B12" s="136" t="s">
        <v>141</v>
      </c>
      <c r="C12" s="137"/>
      <c r="D12" s="138"/>
      <c r="E12" s="142"/>
      <c r="F12" s="140"/>
      <c r="G12" s="20"/>
      <c r="H12" s="141"/>
    </row>
    <row r="13" spans="2:8" x14ac:dyDescent="0.25">
      <c r="B13" s="136" t="s">
        <v>142</v>
      </c>
      <c r="C13" s="137">
        <v>46023</v>
      </c>
      <c r="D13" s="138">
        <v>46172</v>
      </c>
      <c r="E13" s="142">
        <f>L59</f>
        <v>5393327.8209999995</v>
      </c>
      <c r="F13" s="140"/>
      <c r="G13" s="20"/>
      <c r="H13" s="141"/>
    </row>
    <row r="14" spans="2:8" x14ac:dyDescent="0.25">
      <c r="B14" s="136" t="s">
        <v>143</v>
      </c>
      <c r="C14" s="137"/>
      <c r="D14" s="138"/>
      <c r="E14" s="142"/>
      <c r="F14" s="140"/>
      <c r="G14" s="20"/>
      <c r="H14" s="141"/>
    </row>
    <row r="15" spans="2:8" x14ac:dyDescent="0.25">
      <c r="B15" s="136" t="s">
        <v>144</v>
      </c>
      <c r="C15" s="137">
        <v>46023</v>
      </c>
      <c r="D15" s="138">
        <v>46172</v>
      </c>
      <c r="E15" s="142">
        <f>O63</f>
        <v>131340</v>
      </c>
      <c r="F15" s="140"/>
      <c r="G15" s="20"/>
      <c r="H15" s="141"/>
    </row>
    <row r="16" spans="2:8" x14ac:dyDescent="0.25">
      <c r="B16" s="136" t="s">
        <v>145</v>
      </c>
      <c r="C16" s="137"/>
      <c r="D16" s="138"/>
      <c r="E16" s="142" t="s">
        <v>373</v>
      </c>
      <c r="F16" s="140"/>
      <c r="G16" s="20"/>
      <c r="H16" s="141"/>
    </row>
    <row r="17" spans="1:9" x14ac:dyDescent="0.25">
      <c r="B17" s="136" t="s">
        <v>146</v>
      </c>
      <c r="C17" s="137">
        <v>45962</v>
      </c>
      <c r="D17" s="138">
        <v>46081</v>
      </c>
      <c r="E17" s="142">
        <v>41250</v>
      </c>
      <c r="F17" s="140"/>
      <c r="G17" s="20"/>
      <c r="H17" s="141"/>
    </row>
    <row r="18" spans="1:9" x14ac:dyDescent="0.25">
      <c r="B18" s="136" t="s">
        <v>147</v>
      </c>
      <c r="C18" s="143"/>
      <c r="D18" s="144"/>
      <c r="E18" s="136"/>
      <c r="F18" s="145"/>
      <c r="G18" s="7"/>
      <c r="H18" s="144"/>
    </row>
    <row r="19" spans="1:9" ht="15.75" thickBot="1" x14ac:dyDescent="0.3">
      <c r="B19" s="146" t="s">
        <v>148</v>
      </c>
      <c r="C19" s="147"/>
      <c r="D19" s="148"/>
      <c r="E19" s="149">
        <f>SUM(E11:E18)</f>
        <v>5565917.8209999995</v>
      </c>
      <c r="F19" s="150"/>
      <c r="G19" s="150"/>
      <c r="H19" s="150"/>
    </row>
    <row r="21" spans="1:9" ht="15.75" x14ac:dyDescent="0.25">
      <c r="B21" s="151" t="s">
        <v>149</v>
      </c>
    </row>
    <row r="23" spans="1:9" x14ac:dyDescent="0.25">
      <c r="H23" t="s">
        <v>150</v>
      </c>
    </row>
    <row r="25" spans="1:9" x14ac:dyDescent="0.25">
      <c r="B25" s="197" t="s">
        <v>112</v>
      </c>
      <c r="C25" s="197"/>
      <c r="E25" s="197" t="s">
        <v>113</v>
      </c>
      <c r="F25" s="197"/>
    </row>
    <row r="28" spans="1:9" x14ac:dyDescent="0.25">
      <c r="B28" s="198"/>
      <c r="C28" s="198"/>
      <c r="E28" s="198"/>
      <c r="F28" s="198"/>
    </row>
    <row r="29" spans="1:9" x14ac:dyDescent="0.25">
      <c r="B29" s="199"/>
      <c r="C29" s="199"/>
      <c r="E29" s="199"/>
      <c r="F29" s="199"/>
    </row>
    <row r="30" spans="1:9" x14ac:dyDescent="0.25">
      <c r="B30" s="79"/>
      <c r="C30" s="79"/>
    </row>
    <row r="31" spans="1:9" x14ac:dyDescent="0.25">
      <c r="A31" s="197" t="s">
        <v>114</v>
      </c>
      <c r="B31" s="197"/>
      <c r="C31" s="197"/>
      <c r="D31" s="197"/>
      <c r="E31" s="197"/>
      <c r="F31" s="197"/>
      <c r="G31" s="197"/>
      <c r="H31" s="197"/>
      <c r="I31" s="197"/>
    </row>
    <row r="32" spans="1:9" x14ac:dyDescent="0.25">
      <c r="B32" s="3"/>
      <c r="C32" s="3" t="s">
        <v>151</v>
      </c>
      <c r="D32" s="3"/>
      <c r="E32" s="3"/>
      <c r="F32" s="3"/>
    </row>
    <row r="46" spans="11:15" x14ac:dyDescent="0.25">
      <c r="L46" t="s">
        <v>374</v>
      </c>
      <c r="M46" s="65"/>
      <c r="N46" t="s">
        <v>375</v>
      </c>
    </row>
    <row r="47" spans="11:15" x14ac:dyDescent="0.25">
      <c r="L47" s="195"/>
      <c r="M47" s="65"/>
    </row>
    <row r="48" spans="11:15" x14ac:dyDescent="0.25">
      <c r="K48" t="s">
        <v>376</v>
      </c>
      <c r="L48" s="196">
        <v>9070804.5500000007</v>
      </c>
      <c r="M48" s="65"/>
      <c r="N48" s="195" t="s">
        <v>377</v>
      </c>
      <c r="O48" s="195">
        <v>199000</v>
      </c>
    </row>
    <row r="49" spans="11:15" x14ac:dyDescent="0.25">
      <c r="K49" t="s">
        <v>378</v>
      </c>
      <c r="L49" s="196">
        <v>8657669.2400000002</v>
      </c>
      <c r="M49" s="65"/>
      <c r="N49" s="195" t="s">
        <v>376</v>
      </c>
      <c r="O49" s="195">
        <v>199000</v>
      </c>
    </row>
    <row r="50" spans="11:15" x14ac:dyDescent="0.25">
      <c r="K50" t="s">
        <v>379</v>
      </c>
      <c r="L50" s="196">
        <v>9438681.040000001</v>
      </c>
      <c r="M50" s="65"/>
      <c r="N50" s="195" t="s">
        <v>380</v>
      </c>
      <c r="O50" s="195">
        <v>199000</v>
      </c>
    </row>
    <row r="51" spans="11:15" x14ac:dyDescent="0.25">
      <c r="K51" t="s">
        <v>381</v>
      </c>
      <c r="L51" s="196">
        <v>14076367.550000001</v>
      </c>
      <c r="M51" s="65"/>
      <c r="N51" s="195" t="s">
        <v>379</v>
      </c>
      <c r="O51" s="195">
        <v>199000</v>
      </c>
    </row>
    <row r="52" spans="11:15" x14ac:dyDescent="0.25">
      <c r="K52" t="s">
        <v>382</v>
      </c>
      <c r="L52" s="196">
        <v>12689755.83</v>
      </c>
      <c r="M52" s="65"/>
      <c r="N52" s="195" t="s">
        <v>381</v>
      </c>
      <c r="O52" s="195">
        <v>199000</v>
      </c>
    </row>
    <row r="53" spans="11:15" x14ac:dyDescent="0.25">
      <c r="K53" t="s">
        <v>383</v>
      </c>
      <c r="L53" s="196"/>
      <c r="M53" s="65"/>
      <c r="N53" s="195" t="s">
        <v>382</v>
      </c>
      <c r="O53" s="195">
        <v>199000</v>
      </c>
    </row>
    <row r="54" spans="11:15" x14ac:dyDescent="0.25">
      <c r="L54" s="196"/>
      <c r="M54" s="65"/>
      <c r="N54" s="195" t="s">
        <v>383</v>
      </c>
      <c r="O54" s="195"/>
    </row>
    <row r="55" spans="11:15" x14ac:dyDescent="0.25">
      <c r="L55" s="196"/>
      <c r="M55" s="65"/>
      <c r="N55" s="195" t="s">
        <v>384</v>
      </c>
      <c r="O55" s="195"/>
    </row>
    <row r="56" spans="11:15" x14ac:dyDescent="0.25">
      <c r="L56" s="196"/>
      <c r="M56" s="65"/>
      <c r="N56" s="195" t="s">
        <v>385</v>
      </c>
      <c r="O56" s="195"/>
    </row>
    <row r="57" spans="11:15" x14ac:dyDescent="0.25">
      <c r="L57" s="195">
        <f>SUM(L48:L56)</f>
        <v>53933278.209999993</v>
      </c>
      <c r="M57" s="65"/>
      <c r="N57" s="195" t="s">
        <v>386</v>
      </c>
      <c r="O57" s="195"/>
    </row>
    <row r="58" spans="11:15" x14ac:dyDescent="0.25">
      <c r="L58" s="195"/>
      <c r="N58" s="195" t="s">
        <v>387</v>
      </c>
      <c r="O58" s="195"/>
    </row>
    <row r="59" spans="11:15" x14ac:dyDescent="0.25">
      <c r="L59" s="195">
        <f>L57*10%</f>
        <v>5393327.8209999995</v>
      </c>
      <c r="N59" s="195" t="s">
        <v>388</v>
      </c>
      <c r="O59" s="195"/>
    </row>
    <row r="60" spans="11:15" x14ac:dyDescent="0.25">
      <c r="N60" s="195"/>
      <c r="O60" s="195"/>
    </row>
    <row r="61" spans="11:15" x14ac:dyDescent="0.25">
      <c r="O61" s="195">
        <f>SUM(O48:O60)</f>
        <v>1194000</v>
      </c>
    </row>
    <row r="62" spans="11:15" x14ac:dyDescent="0.25">
      <c r="O62" s="195"/>
    </row>
    <row r="63" spans="11:15" x14ac:dyDescent="0.25">
      <c r="O63" s="195">
        <f>O61*11%</f>
        <v>131340</v>
      </c>
    </row>
    <row r="64" spans="11:15" x14ac:dyDescent="0.25">
      <c r="O64" s="195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505" right="0.70866141732283505" top="0.74803149606299202" bottom="0.74803149606299202" header="0.31496062992126" footer="0.31496062992126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64D0-3415-4DF4-8D34-5F4B95EE4843}">
  <dimension ref="A1:L56"/>
  <sheetViews>
    <sheetView zoomScale="120" zoomScaleNormal="120" workbookViewId="0">
      <selection activeCell="D55" sqref="D55"/>
    </sheetView>
  </sheetViews>
  <sheetFormatPr baseColWidth="10" defaultColWidth="11.42578125" defaultRowHeight="15" x14ac:dyDescent="0.25"/>
  <cols>
    <col min="1" max="1" width="19.85546875" customWidth="1"/>
    <col min="2" max="2" width="44.85546875" customWidth="1"/>
    <col min="3" max="3" width="21.85546875" customWidth="1"/>
    <col min="4" max="4" width="25.85546875" customWidth="1"/>
    <col min="5" max="5" width="20" customWidth="1"/>
    <col min="7" max="7" width="12.28515625" bestFit="1" customWidth="1"/>
    <col min="10" max="10" width="12.28515625" bestFit="1" customWidth="1"/>
  </cols>
  <sheetData>
    <row r="1" spans="1:12" ht="14.25" customHeight="1" x14ac:dyDescent="0.25">
      <c r="A1" s="224" t="s">
        <v>33</v>
      </c>
      <c r="B1" s="224"/>
      <c r="C1" s="224"/>
      <c r="D1" s="224"/>
      <c r="E1" s="224"/>
    </row>
    <row r="2" spans="1:12" x14ac:dyDescent="0.25">
      <c r="A2" s="225" t="s">
        <v>34</v>
      </c>
      <c r="B2" s="225"/>
      <c r="C2" s="225"/>
      <c r="D2" s="225"/>
      <c r="E2" s="225"/>
    </row>
    <row r="3" spans="1:12" ht="15.75" thickBot="1" x14ac:dyDescent="0.3">
      <c r="A3" s="226" t="s">
        <v>300</v>
      </c>
      <c r="B3" s="226"/>
      <c r="C3" s="226"/>
      <c r="D3" s="226"/>
      <c r="E3" s="226"/>
    </row>
    <row r="4" spans="1:12" ht="45" x14ac:dyDescent="0.25">
      <c r="A4" s="52" t="s">
        <v>35</v>
      </c>
      <c r="B4" s="53" t="s">
        <v>36</v>
      </c>
      <c r="C4" s="53" t="s">
        <v>37</v>
      </c>
      <c r="D4" s="54" t="s">
        <v>38</v>
      </c>
      <c r="E4" s="54" t="s">
        <v>39</v>
      </c>
    </row>
    <row r="5" spans="1:12" ht="20.25" customHeight="1" x14ac:dyDescent="0.25">
      <c r="A5" s="55" t="s">
        <v>40</v>
      </c>
      <c r="B5" s="56" t="s">
        <v>41</v>
      </c>
      <c r="C5" s="57">
        <v>46202</v>
      </c>
      <c r="D5" s="58" t="s">
        <v>301</v>
      </c>
      <c r="E5" s="59">
        <v>1944498.02</v>
      </c>
    </row>
    <row r="6" spans="1:12" ht="17.25" customHeight="1" x14ac:dyDescent="0.25">
      <c r="A6" s="55"/>
      <c r="B6" s="56" t="s">
        <v>41</v>
      </c>
      <c r="C6" s="57">
        <v>46176</v>
      </c>
      <c r="D6" s="58" t="s">
        <v>302</v>
      </c>
      <c r="E6" s="59">
        <v>1944795.73</v>
      </c>
    </row>
    <row r="7" spans="1:12" x14ac:dyDescent="0.25">
      <c r="A7" s="223" t="s">
        <v>42</v>
      </c>
      <c r="B7" s="223"/>
      <c r="C7" s="60"/>
      <c r="D7" s="60"/>
      <c r="E7" s="61">
        <f>SUM(E5:E6)</f>
        <v>3889293.75</v>
      </c>
    </row>
    <row r="8" spans="1:12" x14ac:dyDescent="0.25">
      <c r="A8" s="213"/>
      <c r="B8" s="7" t="s">
        <v>43</v>
      </c>
      <c r="C8" s="57">
        <v>46189</v>
      </c>
      <c r="D8" s="58" t="s">
        <v>307</v>
      </c>
      <c r="E8" s="59">
        <v>8800462.0800000001</v>
      </c>
      <c r="L8" s="62"/>
    </row>
    <row r="9" spans="1:12" x14ac:dyDescent="0.25">
      <c r="A9" s="213"/>
      <c r="B9" s="7" t="s">
        <v>43</v>
      </c>
      <c r="C9" s="57"/>
      <c r="D9" s="58"/>
      <c r="E9" s="59"/>
      <c r="L9" s="62"/>
    </row>
    <row r="10" spans="1:12" x14ac:dyDescent="0.25">
      <c r="A10" s="213"/>
      <c r="B10" s="7" t="s">
        <v>108</v>
      </c>
      <c r="C10" s="57"/>
      <c r="D10" s="58"/>
      <c r="E10" s="59"/>
      <c r="L10" s="62"/>
    </row>
    <row r="11" spans="1:12" x14ac:dyDescent="0.25">
      <c r="A11" s="213"/>
      <c r="B11" s="7" t="s">
        <v>108</v>
      </c>
      <c r="C11" s="57"/>
      <c r="D11" s="58"/>
      <c r="E11" s="59"/>
      <c r="L11" s="62"/>
    </row>
    <row r="12" spans="1:12" x14ac:dyDescent="0.25">
      <c r="A12" s="213"/>
      <c r="B12" s="7" t="s">
        <v>108</v>
      </c>
      <c r="C12" s="57"/>
      <c r="D12" s="58"/>
      <c r="E12" s="59"/>
      <c r="L12" s="62"/>
    </row>
    <row r="13" spans="1:12" x14ac:dyDescent="0.25">
      <c r="A13" s="213"/>
      <c r="B13" s="7" t="s">
        <v>108</v>
      </c>
      <c r="C13" s="57"/>
      <c r="D13" s="58"/>
      <c r="E13" s="59"/>
      <c r="L13" s="62"/>
    </row>
    <row r="14" spans="1:12" x14ac:dyDescent="0.25">
      <c r="A14" s="213"/>
      <c r="B14" s="7" t="s">
        <v>109</v>
      </c>
      <c r="C14" s="57"/>
      <c r="D14" s="58"/>
      <c r="E14" s="59"/>
      <c r="L14" s="62"/>
    </row>
    <row r="15" spans="1:12" x14ac:dyDescent="0.25">
      <c r="A15" s="213"/>
      <c r="B15" s="7" t="s">
        <v>109</v>
      </c>
      <c r="C15" s="57"/>
      <c r="D15" s="58"/>
      <c r="E15" s="59"/>
      <c r="L15" s="62"/>
    </row>
    <row r="16" spans="1:12" x14ac:dyDescent="0.25">
      <c r="A16" s="213"/>
      <c r="B16" s="7" t="s">
        <v>110</v>
      </c>
      <c r="C16" s="57"/>
      <c r="D16" s="58"/>
      <c r="E16" s="59"/>
      <c r="L16" s="62"/>
    </row>
    <row r="17" spans="1:12" x14ac:dyDescent="0.25">
      <c r="A17" s="213"/>
      <c r="B17" s="7" t="s">
        <v>110</v>
      </c>
      <c r="C17" s="57"/>
      <c r="D17" s="58"/>
      <c r="E17" s="59"/>
      <c r="L17" s="62"/>
    </row>
    <row r="18" spans="1:12" x14ac:dyDescent="0.25">
      <c r="A18" s="213"/>
      <c r="B18" s="7" t="s">
        <v>110</v>
      </c>
      <c r="C18" s="57"/>
      <c r="D18" s="58"/>
      <c r="E18" s="59"/>
      <c r="L18" s="62"/>
    </row>
    <row r="19" spans="1:12" x14ac:dyDescent="0.25">
      <c r="A19" s="213"/>
      <c r="B19" s="7" t="s">
        <v>44</v>
      </c>
      <c r="C19" s="57"/>
      <c r="D19" s="58"/>
      <c r="E19" s="59"/>
      <c r="L19" s="62"/>
    </row>
    <row r="20" spans="1:12" x14ac:dyDescent="0.25">
      <c r="A20" s="213"/>
      <c r="B20" s="7" t="s">
        <v>44</v>
      </c>
      <c r="C20" s="57"/>
      <c r="D20" s="58"/>
      <c r="E20" s="59"/>
      <c r="G20" s="63"/>
      <c r="H20" s="64"/>
      <c r="I20" s="65"/>
      <c r="L20" s="62"/>
    </row>
    <row r="21" spans="1:12" ht="18.75" customHeight="1" x14ac:dyDescent="0.25">
      <c r="A21" s="213"/>
      <c r="B21" s="66" t="s">
        <v>45</v>
      </c>
      <c r="C21" s="57"/>
      <c r="D21" s="58"/>
      <c r="E21" s="59"/>
    </row>
    <row r="22" spans="1:12" x14ac:dyDescent="0.25">
      <c r="A22" s="213"/>
      <c r="B22" s="66" t="s">
        <v>46</v>
      </c>
      <c r="C22" s="57"/>
      <c r="D22" s="58"/>
      <c r="E22" s="59"/>
    </row>
    <row r="23" spans="1:12" x14ac:dyDescent="0.25">
      <c r="A23" s="213"/>
      <c r="B23" s="66" t="s">
        <v>306</v>
      </c>
      <c r="C23" s="57">
        <v>46176</v>
      </c>
      <c r="D23" s="58" t="s">
        <v>309</v>
      </c>
      <c r="E23" s="59">
        <v>27481.65</v>
      </c>
    </row>
    <row r="24" spans="1:12" x14ac:dyDescent="0.25">
      <c r="A24" s="213"/>
      <c r="B24" s="66" t="s">
        <v>306</v>
      </c>
      <c r="C24" s="57">
        <v>46195</v>
      </c>
      <c r="D24" s="58" t="s">
        <v>308</v>
      </c>
      <c r="E24" s="59">
        <v>111090.39</v>
      </c>
    </row>
    <row r="25" spans="1:12" x14ac:dyDescent="0.25">
      <c r="A25" s="213"/>
      <c r="B25" s="66" t="s">
        <v>47</v>
      </c>
      <c r="C25" s="57">
        <v>46202</v>
      </c>
      <c r="D25" s="58" t="s">
        <v>303</v>
      </c>
      <c r="E25" s="59">
        <v>222786.97</v>
      </c>
    </row>
    <row r="26" spans="1:12" x14ac:dyDescent="0.25">
      <c r="A26" s="213"/>
      <c r="B26" s="66" t="s">
        <v>305</v>
      </c>
      <c r="C26" s="57">
        <v>46198</v>
      </c>
      <c r="D26" s="58" t="s">
        <v>304</v>
      </c>
      <c r="E26" s="59">
        <v>21706.66</v>
      </c>
    </row>
    <row r="27" spans="1:12" x14ac:dyDescent="0.25">
      <c r="A27" s="223" t="s">
        <v>42</v>
      </c>
      <c r="B27" s="223"/>
      <c r="C27" s="60"/>
      <c r="D27" s="60"/>
      <c r="E27" s="61">
        <f>SUM(E8:E26)</f>
        <v>9183527.7500000019</v>
      </c>
      <c r="F27" s="67"/>
    </row>
    <row r="28" spans="1:12" x14ac:dyDescent="0.25">
      <c r="A28" s="212" t="s">
        <v>48</v>
      </c>
      <c r="B28" s="7" t="s">
        <v>49</v>
      </c>
      <c r="C28" s="7"/>
      <c r="D28" s="58"/>
      <c r="E28" s="59"/>
    </row>
    <row r="29" spans="1:12" ht="30" x14ac:dyDescent="0.25">
      <c r="A29" s="213"/>
      <c r="B29" s="68" t="s">
        <v>50</v>
      </c>
      <c r="C29" s="57"/>
      <c r="D29" s="58"/>
      <c r="E29" s="59"/>
    </row>
    <row r="30" spans="1:12" x14ac:dyDescent="0.25">
      <c r="A30" s="213"/>
      <c r="B30" s="68" t="s">
        <v>111</v>
      </c>
      <c r="C30" s="57"/>
      <c r="D30" s="58"/>
      <c r="E30" s="59"/>
    </row>
    <row r="31" spans="1:12" x14ac:dyDescent="0.25">
      <c r="A31" s="213"/>
      <c r="B31" s="7" t="s">
        <v>51</v>
      </c>
      <c r="C31" s="57">
        <v>46176</v>
      </c>
      <c r="D31" s="58" t="s">
        <v>312</v>
      </c>
      <c r="E31" s="59">
        <v>48900</v>
      </c>
    </row>
    <row r="32" spans="1:12" ht="30" x14ac:dyDescent="0.25">
      <c r="A32" s="213"/>
      <c r="B32" s="68" t="s">
        <v>52</v>
      </c>
      <c r="C32" s="57"/>
      <c r="D32" s="58"/>
      <c r="E32" s="59"/>
    </row>
    <row r="33" spans="1:7" x14ac:dyDescent="0.25">
      <c r="A33" s="214"/>
      <c r="B33" s="69" t="s">
        <v>311</v>
      </c>
      <c r="C33" s="57">
        <v>46176</v>
      </c>
      <c r="D33" s="58" t="s">
        <v>310</v>
      </c>
      <c r="E33" s="59">
        <v>10000</v>
      </c>
    </row>
    <row r="34" spans="1:7" x14ac:dyDescent="0.25">
      <c r="A34" s="215" t="s">
        <v>42</v>
      </c>
      <c r="B34" s="216"/>
      <c r="C34" s="60"/>
      <c r="D34" s="60"/>
      <c r="E34" s="61">
        <f>SUM(E28:E33)</f>
        <v>58900</v>
      </c>
    </row>
    <row r="35" spans="1:7" x14ac:dyDescent="0.25">
      <c r="A35" s="217" t="s">
        <v>1</v>
      </c>
      <c r="B35" s="218"/>
      <c r="C35" s="70"/>
      <c r="D35" s="70"/>
      <c r="E35" s="71">
        <f>E27+E34+E7</f>
        <v>13131721.500000002</v>
      </c>
    </row>
    <row r="36" spans="1:7" x14ac:dyDescent="0.25">
      <c r="A36" s="72"/>
      <c r="B36" s="72"/>
      <c r="C36" s="73"/>
      <c r="D36" s="73"/>
      <c r="E36" s="74"/>
    </row>
    <row r="37" spans="1:7" ht="15" customHeight="1" x14ac:dyDescent="0.25">
      <c r="A37" s="219" t="s">
        <v>389</v>
      </c>
      <c r="B37" s="219"/>
      <c r="C37" s="219"/>
      <c r="D37" s="219"/>
      <c r="E37" s="219"/>
      <c r="G37" s="62"/>
    </row>
    <row r="38" spans="1:7" x14ac:dyDescent="0.25">
      <c r="A38" s="219"/>
      <c r="B38" s="219"/>
      <c r="C38" s="219"/>
      <c r="D38" s="219"/>
      <c r="E38" s="219"/>
    </row>
    <row r="40" spans="1:7" x14ac:dyDescent="0.25">
      <c r="A40" s="220" t="s">
        <v>115</v>
      </c>
      <c r="B40" s="220"/>
      <c r="C40" s="220"/>
      <c r="D40" s="220"/>
      <c r="E40" s="220"/>
    </row>
    <row r="41" spans="1:7" hidden="1" x14ac:dyDescent="0.25"/>
    <row r="42" spans="1:7" x14ac:dyDescent="0.25">
      <c r="A42" s="76" t="s">
        <v>53</v>
      </c>
      <c r="B42" s="76" t="s">
        <v>54</v>
      </c>
      <c r="C42" s="76" t="s">
        <v>55</v>
      </c>
      <c r="D42" s="77" t="s">
        <v>56</v>
      </c>
      <c r="E42" s="78"/>
    </row>
    <row r="43" spans="1:7" x14ac:dyDescent="0.25">
      <c r="A43" s="24">
        <v>1301041618</v>
      </c>
      <c r="B43" s="194">
        <v>36068409.409999996</v>
      </c>
      <c r="C43" s="194">
        <v>36068409.409999996</v>
      </c>
      <c r="D43" s="194">
        <v>36068409.409999996</v>
      </c>
      <c r="E43" s="79"/>
    </row>
    <row r="44" spans="1:7" ht="21" customHeight="1" x14ac:dyDescent="0.25">
      <c r="A44" s="24">
        <v>1301048736</v>
      </c>
      <c r="B44" s="194">
        <v>1946234.33</v>
      </c>
      <c r="C44" s="194">
        <v>1946234.33</v>
      </c>
      <c r="D44" s="194">
        <v>1946234.33</v>
      </c>
      <c r="E44" s="3"/>
    </row>
    <row r="45" spans="1:7" ht="21" customHeight="1" x14ac:dyDescent="0.25">
      <c r="A45" s="24"/>
      <c r="B45" s="24"/>
      <c r="C45" s="24"/>
      <c r="D45" s="24"/>
      <c r="E45" s="3"/>
    </row>
    <row r="46" spans="1:7" ht="21" customHeight="1" x14ac:dyDescent="0.25">
      <c r="A46" s="3"/>
      <c r="B46" s="3"/>
      <c r="C46" s="3"/>
      <c r="D46" s="3"/>
      <c r="E46" s="3"/>
    </row>
    <row r="47" spans="1:7" ht="21" customHeight="1" x14ac:dyDescent="0.25">
      <c r="A47" s="3"/>
      <c r="B47" s="3"/>
      <c r="C47" s="3"/>
      <c r="D47" s="3"/>
      <c r="E47" s="3"/>
    </row>
    <row r="48" spans="1:7" x14ac:dyDescent="0.25">
      <c r="B48" s="117" t="s">
        <v>112</v>
      </c>
      <c r="D48" s="221" t="s">
        <v>113</v>
      </c>
      <c r="E48" s="221"/>
    </row>
    <row r="49" spans="1:5" x14ac:dyDescent="0.25">
      <c r="A49" s="79"/>
      <c r="B49" s="51" t="s">
        <v>371</v>
      </c>
      <c r="D49" s="222" t="s">
        <v>390</v>
      </c>
      <c r="E49" s="222"/>
    </row>
    <row r="50" spans="1:5" ht="14.25" customHeight="1" x14ac:dyDescent="0.25">
      <c r="B50" s="80" t="s">
        <v>116</v>
      </c>
      <c r="D50" s="211" t="s">
        <v>117</v>
      </c>
      <c r="E50" s="211"/>
    </row>
    <row r="51" spans="1:5" x14ac:dyDescent="0.25">
      <c r="B51" s="4"/>
      <c r="D51" s="4"/>
      <c r="E51" s="4"/>
    </row>
    <row r="52" spans="1:5" x14ac:dyDescent="0.25">
      <c r="B52" s="4"/>
      <c r="D52" s="4"/>
      <c r="E52" s="4"/>
    </row>
    <row r="53" spans="1:5" x14ac:dyDescent="0.25">
      <c r="E53" s="3"/>
    </row>
    <row r="54" spans="1:5" x14ac:dyDescent="0.25">
      <c r="B54" s="79" t="s">
        <v>114</v>
      </c>
      <c r="C54" s="79"/>
      <c r="D54" s="3"/>
      <c r="E54" s="3"/>
    </row>
    <row r="55" spans="1:5" x14ac:dyDescent="0.25">
      <c r="A55" s="3"/>
      <c r="B55" s="3" t="s">
        <v>367</v>
      </c>
      <c r="C55" s="3"/>
      <c r="D55" s="3"/>
    </row>
    <row r="56" spans="1:5" x14ac:dyDescent="0.25">
      <c r="B56" s="51" t="s">
        <v>28</v>
      </c>
      <c r="C56" s="3"/>
      <c r="D56" s="3"/>
      <c r="E56" s="81"/>
    </row>
  </sheetData>
  <mergeCells count="14">
    <mergeCell ref="A27:B27"/>
    <mergeCell ref="A1:E1"/>
    <mergeCell ref="A2:E2"/>
    <mergeCell ref="A3:E3"/>
    <mergeCell ref="A7:B7"/>
    <mergeCell ref="A8:A26"/>
    <mergeCell ref="D50:E50"/>
    <mergeCell ref="A28:A33"/>
    <mergeCell ref="A34:B34"/>
    <mergeCell ref="A35:B35"/>
    <mergeCell ref="A37:E38"/>
    <mergeCell ref="A40:E40"/>
    <mergeCell ref="D48:E48"/>
    <mergeCell ref="D49:E49"/>
  </mergeCells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F75A-A730-49E1-A105-22C2711F261A}">
  <dimension ref="A3:J125"/>
  <sheetViews>
    <sheetView topLeftCell="A4" zoomScaleNormal="100" workbookViewId="0">
      <selection activeCell="A6" sqref="A6"/>
    </sheetView>
  </sheetViews>
  <sheetFormatPr baseColWidth="10" defaultRowHeight="15" x14ac:dyDescent="0.25"/>
  <cols>
    <col min="1" max="1" width="17.5703125" customWidth="1"/>
    <col min="2" max="2" width="27.42578125" customWidth="1"/>
    <col min="3" max="3" width="18.85546875" customWidth="1"/>
    <col min="4" max="4" width="23.85546875" customWidth="1"/>
    <col min="5" max="5" width="32.7109375" customWidth="1"/>
    <col min="6" max="6" width="19.7109375" customWidth="1"/>
    <col min="7" max="7" width="5.42578125" customWidth="1"/>
    <col min="8" max="8" width="28.7109375" customWidth="1"/>
  </cols>
  <sheetData>
    <row r="3" spans="1:8" x14ac:dyDescent="0.25">
      <c r="A3" s="197" t="s">
        <v>7</v>
      </c>
      <c r="B3" s="197"/>
      <c r="C3" s="197"/>
      <c r="D3" s="197"/>
      <c r="E3" s="197"/>
      <c r="F3" s="197"/>
    </row>
    <row r="4" spans="1:8" ht="18.75" x14ac:dyDescent="0.3">
      <c r="A4" s="207" t="s">
        <v>8</v>
      </c>
      <c r="B4" s="207"/>
      <c r="C4" s="207"/>
      <c r="D4" s="207"/>
      <c r="E4" s="207"/>
      <c r="F4" s="207"/>
    </row>
    <row r="5" spans="1:8" ht="18.75" x14ac:dyDescent="0.3">
      <c r="A5" s="207" t="s">
        <v>313</v>
      </c>
      <c r="B5" s="207"/>
      <c r="C5" s="207"/>
      <c r="D5" s="207"/>
      <c r="E5" s="207"/>
      <c r="F5" s="207"/>
    </row>
    <row r="6" spans="1:8" ht="18.75" x14ac:dyDescent="0.3">
      <c r="A6" s="39" t="s">
        <v>281</v>
      </c>
      <c r="B6" s="39"/>
      <c r="C6" s="39"/>
      <c r="D6" s="39"/>
      <c r="E6" s="39"/>
      <c r="F6" s="39"/>
      <c r="G6" s="40"/>
      <c r="H6" s="125"/>
    </row>
    <row r="7" spans="1:8" ht="31.5" x14ac:dyDescent="0.25">
      <c r="A7" s="16" t="s">
        <v>9</v>
      </c>
      <c r="B7" s="8" t="s">
        <v>0</v>
      </c>
      <c r="C7" s="17" t="s">
        <v>29</v>
      </c>
      <c r="D7" s="18" t="s">
        <v>30</v>
      </c>
      <c r="E7" s="16" t="s">
        <v>31</v>
      </c>
      <c r="F7" s="16" t="s">
        <v>32</v>
      </c>
      <c r="H7" s="124"/>
    </row>
    <row r="8" spans="1:8" x14ac:dyDescent="0.25">
      <c r="A8" s="173">
        <v>42979</v>
      </c>
      <c r="B8" s="170" t="s">
        <v>171</v>
      </c>
      <c r="C8" s="163" t="s">
        <v>185</v>
      </c>
      <c r="D8" s="170" t="s">
        <v>207</v>
      </c>
      <c r="E8" s="170" t="s">
        <v>282</v>
      </c>
      <c r="F8" s="166">
        <v>22693.47</v>
      </c>
      <c r="H8" s="123"/>
    </row>
    <row r="9" spans="1:8" x14ac:dyDescent="0.25">
      <c r="A9" s="173">
        <v>42776</v>
      </c>
      <c r="B9" s="170" t="s">
        <v>172</v>
      </c>
      <c r="C9" s="163" t="s">
        <v>186</v>
      </c>
      <c r="D9" s="170" t="s">
        <v>207</v>
      </c>
      <c r="E9" s="170" t="s">
        <v>283</v>
      </c>
      <c r="F9" s="166">
        <v>13000</v>
      </c>
      <c r="H9" s="123"/>
    </row>
    <row r="10" spans="1:8" x14ac:dyDescent="0.25">
      <c r="A10" s="173">
        <v>43062</v>
      </c>
      <c r="B10" s="170" t="s">
        <v>173</v>
      </c>
      <c r="C10" s="163" t="s">
        <v>187</v>
      </c>
      <c r="D10" s="170" t="s">
        <v>208</v>
      </c>
      <c r="E10" s="170" t="s">
        <v>284</v>
      </c>
      <c r="F10" s="166">
        <v>7965</v>
      </c>
      <c r="H10" s="121"/>
    </row>
    <row r="11" spans="1:8" x14ac:dyDescent="0.25">
      <c r="A11" s="173">
        <v>41222</v>
      </c>
      <c r="B11" s="170" t="s">
        <v>155</v>
      </c>
      <c r="C11" s="163" t="s">
        <v>188</v>
      </c>
      <c r="D11" s="170" t="s">
        <v>209</v>
      </c>
      <c r="E11" s="170" t="s">
        <v>285</v>
      </c>
      <c r="F11" s="166">
        <v>12885.16</v>
      </c>
      <c r="H11" s="121"/>
    </row>
    <row r="12" spans="1:8" x14ac:dyDescent="0.25">
      <c r="A12" s="173">
        <v>43077</v>
      </c>
      <c r="B12" s="170" t="s">
        <v>155</v>
      </c>
      <c r="C12" s="163" t="s">
        <v>188</v>
      </c>
      <c r="D12" s="170" t="s">
        <v>210</v>
      </c>
      <c r="E12" s="170" t="s">
        <v>285</v>
      </c>
      <c r="F12" s="166">
        <v>20000</v>
      </c>
      <c r="H12" s="123"/>
    </row>
    <row r="13" spans="1:8" x14ac:dyDescent="0.25">
      <c r="A13" s="173">
        <v>43081</v>
      </c>
      <c r="B13" s="170" t="s">
        <v>155</v>
      </c>
      <c r="C13" s="163" t="s">
        <v>188</v>
      </c>
      <c r="D13" s="170" t="s">
        <v>211</v>
      </c>
      <c r="E13" s="170" t="s">
        <v>285</v>
      </c>
      <c r="F13" s="166">
        <v>4825.32</v>
      </c>
      <c r="H13" s="123"/>
    </row>
    <row r="14" spans="1:8" x14ac:dyDescent="0.25">
      <c r="A14" s="173">
        <v>40147</v>
      </c>
      <c r="B14" s="170" t="s">
        <v>156</v>
      </c>
      <c r="C14" s="163">
        <v>124002389</v>
      </c>
      <c r="D14" s="170" t="s">
        <v>212</v>
      </c>
      <c r="E14" s="170" t="s">
        <v>286</v>
      </c>
      <c r="F14" s="166">
        <v>80000</v>
      </c>
      <c r="H14" s="123"/>
    </row>
    <row r="15" spans="1:8" x14ac:dyDescent="0.25">
      <c r="A15" s="173">
        <v>40154</v>
      </c>
      <c r="B15" s="170" t="s">
        <v>156</v>
      </c>
      <c r="C15" s="163">
        <v>124002389</v>
      </c>
      <c r="D15" s="170" t="s">
        <v>213</v>
      </c>
      <c r="E15" s="170" t="s">
        <v>286</v>
      </c>
      <c r="F15" s="166">
        <v>9806</v>
      </c>
      <c r="H15" s="123"/>
    </row>
    <row r="16" spans="1:8" x14ac:dyDescent="0.25">
      <c r="A16" s="173">
        <v>40198</v>
      </c>
      <c r="B16" s="170" t="s">
        <v>156</v>
      </c>
      <c r="C16" s="163">
        <v>124002389</v>
      </c>
      <c r="D16" s="170" t="s">
        <v>214</v>
      </c>
      <c r="E16" s="170" t="s">
        <v>286</v>
      </c>
      <c r="F16" s="166">
        <v>24600</v>
      </c>
      <c r="H16" s="123"/>
    </row>
    <row r="17" spans="1:8" x14ac:dyDescent="0.25">
      <c r="A17" s="173">
        <v>40386</v>
      </c>
      <c r="B17" s="170" t="s">
        <v>156</v>
      </c>
      <c r="C17" s="163">
        <v>124002389</v>
      </c>
      <c r="D17" s="170" t="s">
        <v>215</v>
      </c>
      <c r="E17" s="170" t="s">
        <v>286</v>
      </c>
      <c r="F17" s="166">
        <v>6600</v>
      </c>
      <c r="H17" s="123"/>
    </row>
    <row r="18" spans="1:8" x14ac:dyDescent="0.25">
      <c r="A18" s="173">
        <v>40483</v>
      </c>
      <c r="B18" s="170" t="s">
        <v>156</v>
      </c>
      <c r="C18" s="163">
        <v>124002389</v>
      </c>
      <c r="D18" s="170" t="s">
        <v>216</v>
      </c>
      <c r="E18" s="170" t="s">
        <v>286</v>
      </c>
      <c r="F18" s="166">
        <v>22500</v>
      </c>
      <c r="H18" s="123"/>
    </row>
    <row r="19" spans="1:8" x14ac:dyDescent="0.25">
      <c r="A19" s="173">
        <v>40493</v>
      </c>
      <c r="B19" s="170" t="s">
        <v>156</v>
      </c>
      <c r="C19" s="163">
        <v>124002389</v>
      </c>
      <c r="D19" s="170" t="s">
        <v>217</v>
      </c>
      <c r="E19" s="170" t="s">
        <v>286</v>
      </c>
      <c r="F19" s="166">
        <v>6500</v>
      </c>
      <c r="H19" s="123"/>
    </row>
    <row r="20" spans="1:8" x14ac:dyDescent="0.25">
      <c r="A20" s="173">
        <v>43354</v>
      </c>
      <c r="B20" s="170" t="s">
        <v>174</v>
      </c>
      <c r="C20" s="163" t="s">
        <v>189</v>
      </c>
      <c r="D20" s="170" t="s">
        <v>218</v>
      </c>
      <c r="E20" s="170" t="s">
        <v>287</v>
      </c>
      <c r="F20" s="166">
        <v>9027</v>
      </c>
      <c r="H20" s="123"/>
    </row>
    <row r="21" spans="1:8" x14ac:dyDescent="0.25">
      <c r="A21" s="173">
        <v>43159</v>
      </c>
      <c r="B21" s="170" t="s">
        <v>175</v>
      </c>
      <c r="C21" s="163" t="s">
        <v>190</v>
      </c>
      <c r="D21" s="170" t="s">
        <v>219</v>
      </c>
      <c r="E21" s="170" t="s">
        <v>288</v>
      </c>
      <c r="F21" s="166">
        <v>4543</v>
      </c>
      <c r="H21" s="123"/>
    </row>
    <row r="22" spans="1:8" x14ac:dyDescent="0.25">
      <c r="A22" s="173">
        <v>43160</v>
      </c>
      <c r="B22" s="170" t="s">
        <v>175</v>
      </c>
      <c r="C22" s="163" t="s">
        <v>190</v>
      </c>
      <c r="D22" s="170" t="s">
        <v>220</v>
      </c>
      <c r="E22" s="170" t="s">
        <v>288</v>
      </c>
      <c r="F22" s="166">
        <v>6490</v>
      </c>
      <c r="H22" s="123"/>
    </row>
    <row r="23" spans="1:8" x14ac:dyDescent="0.25">
      <c r="A23" s="173">
        <v>40247</v>
      </c>
      <c r="B23" s="170" t="s">
        <v>157</v>
      </c>
      <c r="C23" s="163" t="s">
        <v>191</v>
      </c>
      <c r="D23" s="170" t="s">
        <v>221</v>
      </c>
      <c r="E23" s="170" t="s">
        <v>289</v>
      </c>
      <c r="F23" s="166">
        <v>33000</v>
      </c>
      <c r="H23" s="123"/>
    </row>
    <row r="24" spans="1:8" x14ac:dyDescent="0.25">
      <c r="A24" s="173">
        <v>40913</v>
      </c>
      <c r="B24" s="170" t="s">
        <v>157</v>
      </c>
      <c r="C24" s="163" t="s">
        <v>191</v>
      </c>
      <c r="D24" s="170" t="s">
        <v>222</v>
      </c>
      <c r="E24" s="170" t="s">
        <v>289</v>
      </c>
      <c r="F24" s="166">
        <v>29000</v>
      </c>
      <c r="H24" s="123"/>
    </row>
    <row r="25" spans="1:8" x14ac:dyDescent="0.25">
      <c r="A25" s="173">
        <v>40995</v>
      </c>
      <c r="B25" s="170" t="s">
        <v>157</v>
      </c>
      <c r="C25" s="163" t="s">
        <v>191</v>
      </c>
      <c r="D25" s="170" t="s">
        <v>223</v>
      </c>
      <c r="E25" s="170" t="s">
        <v>289</v>
      </c>
      <c r="F25" s="166">
        <v>26880</v>
      </c>
      <c r="H25" s="123"/>
    </row>
    <row r="26" spans="1:8" x14ac:dyDescent="0.25">
      <c r="A26" s="173">
        <v>41128</v>
      </c>
      <c r="B26" s="170" t="s">
        <v>157</v>
      </c>
      <c r="C26" s="163" t="s">
        <v>191</v>
      </c>
      <c r="D26" s="170" t="s">
        <v>224</v>
      </c>
      <c r="E26" s="170" t="s">
        <v>289</v>
      </c>
      <c r="F26" s="166">
        <v>57120</v>
      </c>
      <c r="H26" s="123"/>
    </row>
    <row r="27" spans="1:8" x14ac:dyDescent="0.25">
      <c r="A27" s="173">
        <v>42888</v>
      </c>
      <c r="B27" s="170" t="s">
        <v>176</v>
      </c>
      <c r="C27" s="163" t="s">
        <v>192</v>
      </c>
      <c r="D27" s="170" t="s">
        <v>225</v>
      </c>
      <c r="E27" s="170" t="s">
        <v>290</v>
      </c>
      <c r="F27" s="166">
        <v>6570.08</v>
      </c>
      <c r="H27" s="123"/>
    </row>
    <row r="28" spans="1:8" x14ac:dyDescent="0.25">
      <c r="A28" s="173">
        <v>42934</v>
      </c>
      <c r="B28" s="170" t="s">
        <v>176</v>
      </c>
      <c r="C28" s="163" t="s">
        <v>192</v>
      </c>
      <c r="D28" s="170" t="s">
        <v>226</v>
      </c>
      <c r="E28" s="170" t="s">
        <v>290</v>
      </c>
      <c r="F28" s="166">
        <v>5340</v>
      </c>
      <c r="H28" s="123"/>
    </row>
    <row r="29" spans="1:8" x14ac:dyDescent="0.25">
      <c r="A29" s="173">
        <v>42962</v>
      </c>
      <c r="B29" s="170" t="s">
        <v>176</v>
      </c>
      <c r="C29" s="163" t="s">
        <v>192</v>
      </c>
      <c r="D29" s="170" t="s">
        <v>227</v>
      </c>
      <c r="E29" s="170" t="s">
        <v>290</v>
      </c>
      <c r="F29" s="166">
        <v>7135</v>
      </c>
      <c r="H29" s="123"/>
    </row>
    <row r="30" spans="1:8" x14ac:dyDescent="0.25">
      <c r="A30" s="173">
        <v>42858</v>
      </c>
      <c r="B30" s="170" t="s">
        <v>176</v>
      </c>
      <c r="C30" s="163" t="s">
        <v>192</v>
      </c>
      <c r="D30" s="170" t="s">
        <v>228</v>
      </c>
      <c r="E30" s="170" t="s">
        <v>290</v>
      </c>
      <c r="F30" s="166">
        <v>1015</v>
      </c>
      <c r="H30" s="123"/>
    </row>
    <row r="31" spans="1:8" x14ac:dyDescent="0.25">
      <c r="A31" s="173">
        <v>41290</v>
      </c>
      <c r="B31" s="170" t="s">
        <v>158</v>
      </c>
      <c r="C31" s="163" t="s">
        <v>193</v>
      </c>
      <c r="D31" s="170" t="s">
        <v>229</v>
      </c>
      <c r="E31" s="170" t="s">
        <v>283</v>
      </c>
      <c r="F31" s="166">
        <v>3300</v>
      </c>
      <c r="H31" s="123"/>
    </row>
    <row r="32" spans="1:8" x14ac:dyDescent="0.25">
      <c r="A32" s="173">
        <v>41324</v>
      </c>
      <c r="B32" s="170" t="s">
        <v>158</v>
      </c>
      <c r="C32" s="163" t="s">
        <v>193</v>
      </c>
      <c r="D32" s="170" t="s">
        <v>230</v>
      </c>
      <c r="E32" s="170" t="s">
        <v>283</v>
      </c>
      <c r="F32" s="166">
        <v>28290</v>
      </c>
      <c r="H32" s="123"/>
    </row>
    <row r="33" spans="1:8" x14ac:dyDescent="0.25">
      <c r="A33" s="173">
        <v>41348</v>
      </c>
      <c r="B33" s="170" t="s">
        <v>158</v>
      </c>
      <c r="C33" s="163" t="s">
        <v>193</v>
      </c>
      <c r="D33" s="170" t="s">
        <v>231</v>
      </c>
      <c r="E33" s="170" t="s">
        <v>283</v>
      </c>
      <c r="F33" s="166">
        <v>91668.4</v>
      </c>
      <c r="H33" s="123"/>
    </row>
    <row r="34" spans="1:8" x14ac:dyDescent="0.25">
      <c r="A34" s="173">
        <v>41375</v>
      </c>
      <c r="B34" s="170" t="s">
        <v>158</v>
      </c>
      <c r="C34" s="163" t="s">
        <v>193</v>
      </c>
      <c r="D34" s="170" t="s">
        <v>232</v>
      </c>
      <c r="E34" s="170" t="s">
        <v>283</v>
      </c>
      <c r="F34" s="166">
        <v>54300</v>
      </c>
      <c r="H34" s="123"/>
    </row>
    <row r="35" spans="1:8" x14ac:dyDescent="0.25">
      <c r="A35" s="173">
        <v>41381</v>
      </c>
      <c r="B35" s="170" t="s">
        <v>158</v>
      </c>
      <c r="C35" s="163" t="s">
        <v>193</v>
      </c>
      <c r="D35" s="170" t="s">
        <v>233</v>
      </c>
      <c r="E35" s="170" t="s">
        <v>283</v>
      </c>
      <c r="F35" s="166">
        <v>22990</v>
      </c>
      <c r="H35" s="123"/>
    </row>
    <row r="36" spans="1:8" x14ac:dyDescent="0.25">
      <c r="A36" s="173">
        <v>42926</v>
      </c>
      <c r="B36" s="170" t="s">
        <v>158</v>
      </c>
      <c r="C36" s="163" t="s">
        <v>193</v>
      </c>
      <c r="D36" s="170" t="s">
        <v>234</v>
      </c>
      <c r="E36" s="170" t="s">
        <v>283</v>
      </c>
      <c r="F36" s="166">
        <v>14253.75</v>
      </c>
      <c r="H36" s="123"/>
    </row>
    <row r="37" spans="1:8" x14ac:dyDescent="0.25">
      <c r="A37" s="173">
        <v>42943</v>
      </c>
      <c r="B37" s="170" t="s">
        <v>158</v>
      </c>
      <c r="C37" s="163" t="s">
        <v>193</v>
      </c>
      <c r="D37" s="170" t="s">
        <v>235</v>
      </c>
      <c r="E37" s="170" t="s">
        <v>283</v>
      </c>
      <c r="F37" s="166">
        <v>22625</v>
      </c>
      <c r="H37" s="123"/>
    </row>
    <row r="38" spans="1:8" x14ac:dyDescent="0.25">
      <c r="A38" s="173">
        <v>42948</v>
      </c>
      <c r="B38" s="170" t="s">
        <v>158</v>
      </c>
      <c r="C38" s="163" t="s">
        <v>193</v>
      </c>
      <c r="D38" s="170" t="s">
        <v>236</v>
      </c>
      <c r="E38" s="170" t="s">
        <v>283</v>
      </c>
      <c r="F38" s="166">
        <v>8250</v>
      </c>
      <c r="H38" s="123"/>
    </row>
    <row r="39" spans="1:8" x14ac:dyDescent="0.25">
      <c r="A39" s="173">
        <v>42978</v>
      </c>
      <c r="B39" s="170" t="s">
        <v>158</v>
      </c>
      <c r="C39" s="163" t="s">
        <v>193</v>
      </c>
      <c r="D39" s="170" t="s">
        <v>237</v>
      </c>
      <c r="E39" s="170" t="s">
        <v>283</v>
      </c>
      <c r="F39" s="166">
        <v>11000</v>
      </c>
      <c r="H39" s="123"/>
    </row>
    <row r="40" spans="1:8" x14ac:dyDescent="0.25">
      <c r="A40" s="173">
        <v>40100</v>
      </c>
      <c r="B40" s="170" t="s">
        <v>159</v>
      </c>
      <c r="C40" s="163" t="s">
        <v>194</v>
      </c>
      <c r="D40" s="170" t="s">
        <v>238</v>
      </c>
      <c r="E40" s="170" t="s">
        <v>283</v>
      </c>
      <c r="F40" s="167">
        <v>10500</v>
      </c>
      <c r="H40" s="123"/>
    </row>
    <row r="41" spans="1:8" x14ac:dyDescent="0.25">
      <c r="A41" s="173">
        <v>40161</v>
      </c>
      <c r="B41" s="170" t="s">
        <v>159</v>
      </c>
      <c r="C41" s="163" t="s">
        <v>194</v>
      </c>
      <c r="D41" s="170" t="s">
        <v>239</v>
      </c>
      <c r="E41" s="170" t="s">
        <v>283</v>
      </c>
      <c r="F41" s="167">
        <v>18230</v>
      </c>
      <c r="H41" s="123"/>
    </row>
    <row r="42" spans="1:8" x14ac:dyDescent="0.25">
      <c r="A42" s="173">
        <v>41119</v>
      </c>
      <c r="B42" s="170" t="s">
        <v>160</v>
      </c>
      <c r="C42" s="163">
        <v>130424543</v>
      </c>
      <c r="D42" s="170" t="s">
        <v>240</v>
      </c>
      <c r="E42" s="170" t="s">
        <v>291</v>
      </c>
      <c r="F42" s="167">
        <v>17284.02</v>
      </c>
      <c r="H42" s="123"/>
    </row>
    <row r="43" spans="1:8" x14ac:dyDescent="0.25">
      <c r="A43" s="173">
        <v>41002</v>
      </c>
      <c r="B43" s="170" t="s">
        <v>160</v>
      </c>
      <c r="C43" s="163">
        <v>130424543</v>
      </c>
      <c r="D43" s="170" t="s">
        <v>241</v>
      </c>
      <c r="E43" s="170" t="s">
        <v>291</v>
      </c>
      <c r="F43" s="167">
        <v>37274.92</v>
      </c>
      <c r="H43" s="123"/>
    </row>
    <row r="44" spans="1:8" x14ac:dyDescent="0.25">
      <c r="A44" s="173">
        <v>44095</v>
      </c>
      <c r="B44" s="170" t="s">
        <v>181</v>
      </c>
      <c r="C44" s="163" t="s">
        <v>195</v>
      </c>
      <c r="D44" s="170" t="s">
        <v>242</v>
      </c>
      <c r="E44" s="170" t="s">
        <v>291</v>
      </c>
      <c r="F44" s="167">
        <v>36237.800000000003</v>
      </c>
      <c r="H44" s="123"/>
    </row>
    <row r="45" spans="1:8" x14ac:dyDescent="0.25">
      <c r="A45" s="173">
        <v>41216</v>
      </c>
      <c r="B45" s="170" t="s">
        <v>161</v>
      </c>
      <c r="C45" s="163" t="s">
        <v>196</v>
      </c>
      <c r="D45" s="170" t="s">
        <v>243</v>
      </c>
      <c r="E45" s="170" t="s">
        <v>292</v>
      </c>
      <c r="F45" s="166">
        <v>21880</v>
      </c>
      <c r="H45" s="123"/>
    </row>
    <row r="46" spans="1:8" x14ac:dyDescent="0.25">
      <c r="A46" s="173">
        <v>44132</v>
      </c>
      <c r="B46" s="170" t="s">
        <v>182</v>
      </c>
      <c r="C46" s="163" t="s">
        <v>197</v>
      </c>
      <c r="D46" s="170" t="s">
        <v>244</v>
      </c>
      <c r="E46" s="170" t="s">
        <v>293</v>
      </c>
      <c r="F46" s="166">
        <v>17751.740000000002</v>
      </c>
      <c r="H46" s="123"/>
    </row>
    <row r="47" spans="1:8" x14ac:dyDescent="0.25">
      <c r="A47" s="173">
        <v>40865</v>
      </c>
      <c r="B47" s="170" t="s">
        <v>162</v>
      </c>
      <c r="C47" s="163">
        <v>122027785</v>
      </c>
      <c r="D47" s="170" t="s">
        <v>245</v>
      </c>
      <c r="E47" s="170" t="s">
        <v>294</v>
      </c>
      <c r="F47" s="166">
        <v>5200</v>
      </c>
      <c r="H47" s="123"/>
    </row>
    <row r="48" spans="1:8" x14ac:dyDescent="0.25">
      <c r="A48" s="173">
        <v>40879</v>
      </c>
      <c r="B48" s="170" t="s">
        <v>162</v>
      </c>
      <c r="C48" s="163">
        <v>122027785</v>
      </c>
      <c r="D48" s="170" t="s">
        <v>245</v>
      </c>
      <c r="E48" s="170" t="s">
        <v>294</v>
      </c>
      <c r="F48" s="166">
        <v>14700</v>
      </c>
      <c r="H48" s="123"/>
    </row>
    <row r="49" spans="1:8" x14ac:dyDescent="0.25">
      <c r="A49" s="173">
        <v>42809</v>
      </c>
      <c r="B49" s="171" t="s">
        <v>177</v>
      </c>
      <c r="C49" s="163" t="s">
        <v>198</v>
      </c>
      <c r="D49" s="170" t="s">
        <v>246</v>
      </c>
      <c r="E49" s="171" t="s">
        <v>295</v>
      </c>
      <c r="F49" s="166">
        <v>35100</v>
      </c>
      <c r="H49" s="123"/>
    </row>
    <row r="50" spans="1:8" x14ac:dyDescent="0.25">
      <c r="A50" s="173">
        <v>42787</v>
      </c>
      <c r="B50" s="171" t="s">
        <v>177</v>
      </c>
      <c r="C50" s="163" t="s">
        <v>198</v>
      </c>
      <c r="D50" s="170" t="s">
        <v>247</v>
      </c>
      <c r="E50" s="171" t="s">
        <v>295</v>
      </c>
      <c r="F50" s="166">
        <v>48000</v>
      </c>
      <c r="H50" s="123"/>
    </row>
    <row r="51" spans="1:8" x14ac:dyDescent="0.25">
      <c r="A51" s="173">
        <v>42773</v>
      </c>
      <c r="B51" s="171" t="s">
        <v>177</v>
      </c>
      <c r="C51" s="163" t="s">
        <v>198</v>
      </c>
      <c r="D51" s="170" t="s">
        <v>248</v>
      </c>
      <c r="E51" s="171" t="s">
        <v>295</v>
      </c>
      <c r="F51" s="166">
        <v>22000</v>
      </c>
      <c r="H51" s="123"/>
    </row>
    <row r="52" spans="1:8" x14ac:dyDescent="0.25">
      <c r="A52" s="174">
        <v>40868</v>
      </c>
      <c r="B52" s="172" t="s">
        <v>163</v>
      </c>
      <c r="C52" s="163" t="s">
        <v>199</v>
      </c>
      <c r="D52" s="170" t="s">
        <v>249</v>
      </c>
      <c r="E52" s="170" t="s">
        <v>292</v>
      </c>
      <c r="F52" s="166">
        <v>214459.67</v>
      </c>
      <c r="H52" s="123"/>
    </row>
    <row r="53" spans="1:8" x14ac:dyDescent="0.25">
      <c r="A53" s="174">
        <v>40869</v>
      </c>
      <c r="B53" s="172" t="s">
        <v>163</v>
      </c>
      <c r="C53" s="163" t="s">
        <v>199</v>
      </c>
      <c r="D53" s="170" t="s">
        <v>250</v>
      </c>
      <c r="E53" s="170" t="s">
        <v>292</v>
      </c>
      <c r="F53" s="166">
        <v>76422</v>
      </c>
      <c r="H53" s="123"/>
    </row>
    <row r="54" spans="1:8" x14ac:dyDescent="0.25">
      <c r="A54" s="174">
        <v>40885</v>
      </c>
      <c r="B54" s="172" t="s">
        <v>163</v>
      </c>
      <c r="C54" s="163" t="s">
        <v>199</v>
      </c>
      <c r="D54" s="170" t="s">
        <v>251</v>
      </c>
      <c r="E54" s="170" t="s">
        <v>292</v>
      </c>
      <c r="F54" s="166">
        <v>41350</v>
      </c>
      <c r="H54" s="123"/>
    </row>
    <row r="55" spans="1:8" x14ac:dyDescent="0.25">
      <c r="A55" s="175">
        <v>40000</v>
      </c>
      <c r="B55" s="170" t="s">
        <v>164</v>
      </c>
      <c r="C55" s="163">
        <v>101801204</v>
      </c>
      <c r="D55" s="170" t="s">
        <v>252</v>
      </c>
      <c r="E55" s="170" t="s">
        <v>292</v>
      </c>
      <c r="F55" s="168">
        <v>115900</v>
      </c>
      <c r="H55" s="123"/>
    </row>
    <row r="56" spans="1:8" x14ac:dyDescent="0.25">
      <c r="A56" s="175">
        <v>40030</v>
      </c>
      <c r="B56" s="170" t="s">
        <v>165</v>
      </c>
      <c r="C56" s="163">
        <v>101801204</v>
      </c>
      <c r="D56" s="170" t="s">
        <v>253</v>
      </c>
      <c r="E56" s="170" t="s">
        <v>295</v>
      </c>
      <c r="F56" s="168">
        <v>32000</v>
      </c>
      <c r="H56" s="123"/>
    </row>
    <row r="57" spans="1:8" x14ac:dyDescent="0.25">
      <c r="A57" s="173">
        <v>41313</v>
      </c>
      <c r="B57" s="171" t="s">
        <v>166</v>
      </c>
      <c r="C57" s="163" t="s">
        <v>200</v>
      </c>
      <c r="D57" s="170" t="s">
        <v>254</v>
      </c>
      <c r="E57" s="170" t="s">
        <v>296</v>
      </c>
      <c r="F57" s="166">
        <v>13303</v>
      </c>
      <c r="H57" s="123"/>
    </row>
    <row r="58" spans="1:8" x14ac:dyDescent="0.25">
      <c r="A58" s="173">
        <v>42936</v>
      </c>
      <c r="B58" s="171" t="s">
        <v>166</v>
      </c>
      <c r="C58" s="163" t="s">
        <v>200</v>
      </c>
      <c r="D58" s="170" t="s">
        <v>255</v>
      </c>
      <c r="E58" s="170" t="s">
        <v>296</v>
      </c>
      <c r="F58" s="166">
        <v>37350</v>
      </c>
      <c r="H58" s="123"/>
    </row>
    <row r="59" spans="1:8" x14ac:dyDescent="0.25">
      <c r="A59" s="173">
        <v>42971</v>
      </c>
      <c r="B59" s="171" t="s">
        <v>166</v>
      </c>
      <c r="C59" s="163" t="s">
        <v>200</v>
      </c>
      <c r="D59" s="170" t="s">
        <v>256</v>
      </c>
      <c r="E59" s="170" t="s">
        <v>296</v>
      </c>
      <c r="F59" s="166">
        <v>15545.5</v>
      </c>
      <c r="H59" s="123"/>
    </row>
    <row r="60" spans="1:8" x14ac:dyDescent="0.25">
      <c r="A60" s="173">
        <v>42969</v>
      </c>
      <c r="B60" s="171" t="s">
        <v>166</v>
      </c>
      <c r="C60" s="163" t="s">
        <v>200</v>
      </c>
      <c r="D60" s="170" t="s">
        <v>257</v>
      </c>
      <c r="E60" s="170" t="s">
        <v>296</v>
      </c>
      <c r="F60" s="166">
        <v>10697</v>
      </c>
      <c r="H60" s="123"/>
    </row>
    <row r="61" spans="1:8" x14ac:dyDescent="0.25">
      <c r="A61" s="173">
        <v>42649</v>
      </c>
      <c r="B61" s="171" t="s">
        <v>178</v>
      </c>
      <c r="C61" s="163" t="s">
        <v>201</v>
      </c>
      <c r="D61" s="170" t="s">
        <v>258</v>
      </c>
      <c r="E61" s="170" t="s">
        <v>297</v>
      </c>
      <c r="F61" s="166">
        <v>28000</v>
      </c>
      <c r="H61" s="123"/>
    </row>
    <row r="62" spans="1:8" x14ac:dyDescent="0.25">
      <c r="A62" s="173">
        <v>41530</v>
      </c>
      <c r="B62" s="171" t="s">
        <v>167</v>
      </c>
      <c r="C62" s="163" t="s">
        <v>202</v>
      </c>
      <c r="D62" s="170" t="s">
        <v>259</v>
      </c>
      <c r="E62" s="170" t="s">
        <v>295</v>
      </c>
      <c r="F62" s="166">
        <v>222730</v>
      </c>
      <c r="H62" s="123"/>
    </row>
    <row r="63" spans="1:8" x14ac:dyDescent="0.25">
      <c r="A63" s="173">
        <v>41496</v>
      </c>
      <c r="B63" s="171" t="s">
        <v>167</v>
      </c>
      <c r="C63" s="163" t="s">
        <v>202</v>
      </c>
      <c r="D63" s="170" t="s">
        <v>260</v>
      </c>
      <c r="E63" s="170" t="s">
        <v>295</v>
      </c>
      <c r="F63" s="167">
        <v>363444</v>
      </c>
      <c r="H63" s="123"/>
    </row>
    <row r="64" spans="1:8" x14ac:dyDescent="0.25">
      <c r="A64" s="173">
        <v>40611</v>
      </c>
      <c r="B64" s="171" t="s">
        <v>179</v>
      </c>
      <c r="C64" s="163" t="s">
        <v>203</v>
      </c>
      <c r="D64" s="170" t="s">
        <v>261</v>
      </c>
      <c r="E64" s="170" t="s">
        <v>292</v>
      </c>
      <c r="F64" s="166">
        <v>3000</v>
      </c>
      <c r="H64" s="123"/>
    </row>
    <row r="65" spans="1:8" x14ac:dyDescent="0.25">
      <c r="A65" s="173">
        <v>40611</v>
      </c>
      <c r="B65" s="171" t="s">
        <v>179</v>
      </c>
      <c r="C65" s="163" t="s">
        <v>203</v>
      </c>
      <c r="D65" s="170" t="s">
        <v>262</v>
      </c>
      <c r="E65" s="170" t="s">
        <v>292</v>
      </c>
      <c r="F65" s="166">
        <v>23200</v>
      </c>
      <c r="H65" s="123"/>
    </row>
    <row r="66" spans="1:8" x14ac:dyDescent="0.25">
      <c r="A66" s="173">
        <v>40399</v>
      </c>
      <c r="B66" s="171" t="s">
        <v>179</v>
      </c>
      <c r="C66" s="163" t="s">
        <v>203</v>
      </c>
      <c r="D66" s="170" t="s">
        <v>263</v>
      </c>
      <c r="E66" s="170" t="s">
        <v>292</v>
      </c>
      <c r="F66" s="166">
        <v>96858</v>
      </c>
      <c r="H66" s="123"/>
    </row>
    <row r="67" spans="1:8" x14ac:dyDescent="0.25">
      <c r="A67" s="173">
        <v>40402</v>
      </c>
      <c r="B67" s="171" t="s">
        <v>179</v>
      </c>
      <c r="C67" s="163" t="s">
        <v>203</v>
      </c>
      <c r="D67" s="170" t="s">
        <v>264</v>
      </c>
      <c r="E67" s="170" t="s">
        <v>292</v>
      </c>
      <c r="F67" s="166">
        <v>15300</v>
      </c>
      <c r="H67" s="123"/>
    </row>
    <row r="68" spans="1:8" x14ac:dyDescent="0.25">
      <c r="A68" s="173">
        <v>40414</v>
      </c>
      <c r="B68" s="171" t="s">
        <v>179</v>
      </c>
      <c r="C68" s="163" t="s">
        <v>203</v>
      </c>
      <c r="D68" s="170" t="s">
        <v>265</v>
      </c>
      <c r="E68" s="170" t="s">
        <v>292</v>
      </c>
      <c r="F68" s="166">
        <v>3526.4</v>
      </c>
      <c r="H68" s="123"/>
    </row>
    <row r="69" spans="1:8" x14ac:dyDescent="0.25">
      <c r="A69" s="173">
        <v>40431</v>
      </c>
      <c r="B69" s="171" t="s">
        <v>179</v>
      </c>
      <c r="C69" s="163" t="s">
        <v>203</v>
      </c>
      <c r="D69" s="170" t="s">
        <v>266</v>
      </c>
      <c r="E69" s="170" t="s">
        <v>292</v>
      </c>
      <c r="F69" s="166">
        <v>17786.400000000001</v>
      </c>
      <c r="H69" s="123"/>
    </row>
    <row r="70" spans="1:8" x14ac:dyDescent="0.25">
      <c r="A70" s="173">
        <v>40442</v>
      </c>
      <c r="B70" s="171" t="s">
        <v>179</v>
      </c>
      <c r="C70" s="163" t="s">
        <v>203</v>
      </c>
      <c r="D70" s="170" t="s">
        <v>267</v>
      </c>
      <c r="E70" s="170" t="s">
        <v>292</v>
      </c>
      <c r="F70" s="166">
        <v>5916</v>
      </c>
      <c r="H70" s="123"/>
    </row>
    <row r="71" spans="1:8" x14ac:dyDescent="0.25">
      <c r="A71" s="173">
        <v>43813</v>
      </c>
      <c r="B71" s="171" t="s">
        <v>179</v>
      </c>
      <c r="C71" s="163" t="s">
        <v>203</v>
      </c>
      <c r="D71" s="170" t="s">
        <v>268</v>
      </c>
      <c r="E71" s="170" t="s">
        <v>292</v>
      </c>
      <c r="F71" s="166">
        <v>98600</v>
      </c>
      <c r="H71" s="123"/>
    </row>
    <row r="72" spans="1:8" x14ac:dyDescent="0.25">
      <c r="A72" s="173">
        <v>40242</v>
      </c>
      <c r="B72" s="170" t="s">
        <v>168</v>
      </c>
      <c r="C72" s="163">
        <v>101710926</v>
      </c>
      <c r="D72" s="170" t="s">
        <v>269</v>
      </c>
      <c r="E72" s="170" t="s">
        <v>291</v>
      </c>
      <c r="F72" s="166">
        <v>60000</v>
      </c>
      <c r="H72" s="123"/>
    </row>
    <row r="73" spans="1:8" x14ac:dyDescent="0.25">
      <c r="A73" s="173">
        <v>40386</v>
      </c>
      <c r="B73" s="170" t="s">
        <v>168</v>
      </c>
      <c r="C73" s="163">
        <v>101710926</v>
      </c>
      <c r="D73" s="170" t="s">
        <v>270</v>
      </c>
      <c r="E73" s="170" t="s">
        <v>291</v>
      </c>
      <c r="F73" s="166">
        <v>38860</v>
      </c>
      <c r="H73" s="123"/>
    </row>
    <row r="74" spans="1:8" x14ac:dyDescent="0.25">
      <c r="A74" s="173">
        <v>40381</v>
      </c>
      <c r="B74" s="170" t="s">
        <v>168</v>
      </c>
      <c r="C74" s="163">
        <v>101710926</v>
      </c>
      <c r="D74" s="170" t="s">
        <v>271</v>
      </c>
      <c r="E74" s="170" t="s">
        <v>291</v>
      </c>
      <c r="F74" s="166">
        <v>27350</v>
      </c>
      <c r="H74" s="123"/>
    </row>
    <row r="75" spans="1:8" x14ac:dyDescent="0.25">
      <c r="A75" s="173">
        <v>40428</v>
      </c>
      <c r="B75" s="170" t="s">
        <v>168</v>
      </c>
      <c r="C75" s="163">
        <v>101710926</v>
      </c>
      <c r="D75" s="170" t="s">
        <v>272</v>
      </c>
      <c r="E75" s="170" t="s">
        <v>291</v>
      </c>
      <c r="F75" s="166">
        <v>60900</v>
      </c>
      <c r="H75" s="123"/>
    </row>
    <row r="76" spans="1:8" x14ac:dyDescent="0.25">
      <c r="A76" s="173">
        <v>42528</v>
      </c>
      <c r="B76" s="171" t="s">
        <v>180</v>
      </c>
      <c r="C76" s="163" t="s">
        <v>204</v>
      </c>
      <c r="D76" s="170" t="s">
        <v>273</v>
      </c>
      <c r="E76" s="170" t="s">
        <v>292</v>
      </c>
      <c r="F76" s="166">
        <v>8500</v>
      </c>
      <c r="H76" s="123"/>
    </row>
    <row r="77" spans="1:8" x14ac:dyDescent="0.25">
      <c r="A77" s="173">
        <v>42555</v>
      </c>
      <c r="B77" s="171" t="s">
        <v>180</v>
      </c>
      <c r="C77" s="163" t="s">
        <v>204</v>
      </c>
      <c r="D77" s="170" t="s">
        <v>274</v>
      </c>
      <c r="E77" s="170" t="s">
        <v>292</v>
      </c>
      <c r="F77" s="166">
        <v>19540</v>
      </c>
      <c r="H77" s="123"/>
    </row>
    <row r="78" spans="1:8" x14ac:dyDescent="0.25">
      <c r="A78" s="173">
        <v>40519</v>
      </c>
      <c r="B78" s="171" t="s">
        <v>169</v>
      </c>
      <c r="C78" s="163" t="s">
        <v>205</v>
      </c>
      <c r="D78" s="170" t="s">
        <v>275</v>
      </c>
      <c r="E78" s="170" t="s">
        <v>298</v>
      </c>
      <c r="F78" s="166">
        <v>38611.980000000003</v>
      </c>
      <c r="H78" s="123"/>
    </row>
    <row r="79" spans="1:8" x14ac:dyDescent="0.25">
      <c r="A79" s="173">
        <v>41285</v>
      </c>
      <c r="B79" s="171" t="s">
        <v>170</v>
      </c>
      <c r="C79" s="163" t="s">
        <v>206</v>
      </c>
      <c r="D79" s="170" t="s">
        <v>276</v>
      </c>
      <c r="E79" s="171" t="s">
        <v>299</v>
      </c>
      <c r="F79" s="166">
        <v>1821.6</v>
      </c>
      <c r="H79" s="123"/>
    </row>
    <row r="80" spans="1:8" x14ac:dyDescent="0.25">
      <c r="A80" s="173">
        <v>41292</v>
      </c>
      <c r="B80" s="171" t="s">
        <v>170</v>
      </c>
      <c r="C80" s="163" t="s">
        <v>206</v>
      </c>
      <c r="D80" s="170" t="s">
        <v>277</v>
      </c>
      <c r="E80" s="171" t="s">
        <v>299</v>
      </c>
      <c r="F80" s="166">
        <v>3355.92</v>
      </c>
      <c r="H80" s="123"/>
    </row>
    <row r="81" spans="1:8" x14ac:dyDescent="0.25">
      <c r="A81" s="165">
        <v>41292</v>
      </c>
      <c r="B81" s="171" t="s">
        <v>170</v>
      </c>
      <c r="C81" s="163" t="s">
        <v>206</v>
      </c>
      <c r="D81" s="170" t="s">
        <v>278</v>
      </c>
      <c r="E81" s="171" t="s">
        <v>299</v>
      </c>
      <c r="F81" s="167">
        <v>16156.93</v>
      </c>
      <c r="H81" s="123"/>
    </row>
    <row r="82" spans="1:8" hidden="1" x14ac:dyDescent="0.25">
      <c r="A82" s="19"/>
      <c r="B82" s="26"/>
      <c r="C82" s="20"/>
      <c r="D82" s="7"/>
      <c r="E82" s="27"/>
      <c r="F82" s="21"/>
    </row>
    <row r="83" spans="1:8" hidden="1" x14ac:dyDescent="0.25">
      <c r="A83" s="19"/>
      <c r="B83" s="20"/>
      <c r="C83" s="7"/>
      <c r="D83" s="7"/>
      <c r="E83" s="24"/>
      <c r="F83" s="25"/>
    </row>
    <row r="84" spans="1:8" ht="15.75" hidden="1" x14ac:dyDescent="0.25">
      <c r="A84" s="19"/>
      <c r="B84" s="26"/>
      <c r="C84" s="23"/>
      <c r="D84" s="28"/>
      <c r="E84" s="27"/>
      <c r="F84" s="29"/>
    </row>
    <row r="85" spans="1:8" hidden="1" x14ac:dyDescent="0.25">
      <c r="A85" s="19"/>
      <c r="B85" s="26"/>
      <c r="C85" s="23"/>
      <c r="D85" s="7"/>
      <c r="E85" s="27"/>
      <c r="F85" s="22"/>
    </row>
    <row r="86" spans="1:8" ht="15.75" hidden="1" x14ac:dyDescent="0.25">
      <c r="A86" s="19"/>
      <c r="B86" s="26"/>
      <c r="C86" s="23"/>
      <c r="D86" s="30"/>
      <c r="E86" s="31"/>
      <c r="F86" s="25"/>
    </row>
    <row r="87" spans="1:8" hidden="1" x14ac:dyDescent="0.25">
      <c r="A87" s="19"/>
      <c r="B87" s="27"/>
      <c r="C87" s="23"/>
      <c r="D87" s="7"/>
      <c r="E87" s="27"/>
      <c r="F87" s="22"/>
    </row>
    <row r="88" spans="1:8" hidden="1" x14ac:dyDescent="0.25">
      <c r="A88" s="19"/>
      <c r="B88" s="27"/>
      <c r="C88" s="23"/>
      <c r="D88" s="7"/>
      <c r="E88" s="27"/>
      <c r="F88" s="22"/>
    </row>
    <row r="89" spans="1:8" hidden="1" x14ac:dyDescent="0.25">
      <c r="A89" s="19"/>
      <c r="B89" s="26"/>
      <c r="C89" s="7"/>
      <c r="D89" s="7"/>
      <c r="E89" s="31"/>
      <c r="F89" s="25"/>
    </row>
    <row r="90" spans="1:8" hidden="1" x14ac:dyDescent="0.25">
      <c r="A90" s="19"/>
      <c r="B90" s="27"/>
      <c r="C90" s="23"/>
      <c r="D90" s="7"/>
      <c r="E90" s="32"/>
      <c r="F90" s="22"/>
    </row>
    <row r="91" spans="1:8" hidden="1" x14ac:dyDescent="0.25">
      <c r="A91" s="19"/>
      <c r="B91" s="27"/>
      <c r="C91" s="23"/>
      <c r="D91" s="7"/>
      <c r="E91" s="32"/>
      <c r="F91" s="22"/>
    </row>
    <row r="92" spans="1:8" hidden="1" x14ac:dyDescent="0.25">
      <c r="A92" s="19"/>
      <c r="B92" s="27"/>
      <c r="C92" s="23"/>
      <c r="D92" s="7"/>
      <c r="E92" s="32"/>
      <c r="F92" s="22"/>
    </row>
    <row r="93" spans="1:8" hidden="1" x14ac:dyDescent="0.25">
      <c r="A93" s="19"/>
      <c r="B93" s="26"/>
      <c r="C93" s="7"/>
      <c r="D93" s="7"/>
      <c r="E93" s="31"/>
      <c r="F93" s="25"/>
    </row>
    <row r="94" spans="1:8" ht="15.75" hidden="1" x14ac:dyDescent="0.25">
      <c r="A94" s="19"/>
      <c r="B94" s="33"/>
      <c r="C94" s="23"/>
      <c r="D94" s="7"/>
      <c r="E94" s="20"/>
      <c r="F94" s="22"/>
    </row>
    <row r="95" spans="1:8" ht="15.75" hidden="1" x14ac:dyDescent="0.25">
      <c r="A95" s="19"/>
      <c r="B95" s="33"/>
      <c r="C95" s="23"/>
      <c r="D95" s="7"/>
      <c r="E95" s="32"/>
      <c r="F95" s="22"/>
    </row>
    <row r="96" spans="1:8" hidden="1" x14ac:dyDescent="0.25">
      <c r="A96" s="19"/>
      <c r="B96" s="26"/>
      <c r="C96" s="7"/>
      <c r="D96" s="7"/>
      <c r="E96" s="31"/>
      <c r="F96" s="25"/>
    </row>
    <row r="97" spans="1:6" hidden="1" x14ac:dyDescent="0.25">
      <c r="A97" s="19"/>
      <c r="B97" s="20"/>
      <c r="C97" s="23"/>
      <c r="D97" s="7"/>
      <c r="E97" s="20"/>
      <c r="F97" s="22"/>
    </row>
    <row r="98" spans="1:6" hidden="1" x14ac:dyDescent="0.25">
      <c r="A98" s="19"/>
      <c r="B98" s="26"/>
      <c r="C98" s="7"/>
      <c r="D98" s="7"/>
      <c r="E98" s="31"/>
      <c r="F98" s="25"/>
    </row>
    <row r="99" spans="1:6" ht="15.75" hidden="1" x14ac:dyDescent="0.25">
      <c r="A99" s="19"/>
      <c r="B99" s="34"/>
      <c r="C99" s="23"/>
      <c r="D99" s="7"/>
      <c r="E99" s="32"/>
      <c r="F99" s="22"/>
    </row>
    <row r="100" spans="1:6" hidden="1" x14ac:dyDescent="0.25">
      <c r="A100" s="19"/>
      <c r="B100" s="26"/>
      <c r="C100" s="7"/>
      <c r="D100" s="7"/>
      <c r="E100" s="31"/>
      <c r="F100" s="25"/>
    </row>
    <row r="101" spans="1:6" ht="15.75" hidden="1" x14ac:dyDescent="0.25">
      <c r="A101" s="19"/>
      <c r="B101" s="34"/>
      <c r="C101" s="23"/>
      <c r="D101" s="7"/>
      <c r="E101" s="20"/>
      <c r="F101" s="22"/>
    </row>
    <row r="102" spans="1:6" ht="15.75" hidden="1" x14ac:dyDescent="0.25">
      <c r="A102" s="19"/>
      <c r="B102" s="34"/>
      <c r="C102" s="7"/>
      <c r="D102" s="7"/>
      <c r="E102" s="20"/>
      <c r="F102" s="22"/>
    </row>
    <row r="103" spans="1:6" hidden="1" x14ac:dyDescent="0.25">
      <c r="A103" s="19"/>
      <c r="B103" s="26"/>
      <c r="C103" s="7"/>
      <c r="D103" s="7"/>
      <c r="E103" s="31"/>
      <c r="F103" s="25"/>
    </row>
    <row r="104" spans="1:6" ht="15.75" hidden="1" x14ac:dyDescent="0.25">
      <c r="A104" s="19"/>
      <c r="B104" s="34"/>
      <c r="C104" s="23"/>
      <c r="D104" s="7"/>
      <c r="E104" s="32"/>
      <c r="F104" s="22"/>
    </row>
    <row r="105" spans="1:6" hidden="1" x14ac:dyDescent="0.25">
      <c r="A105" s="19"/>
      <c r="B105" s="26"/>
      <c r="C105" s="7"/>
      <c r="D105" s="7"/>
      <c r="E105" s="31"/>
      <c r="F105" s="25"/>
    </row>
    <row r="106" spans="1:6" ht="15.75" hidden="1" x14ac:dyDescent="0.25">
      <c r="A106" s="19"/>
      <c r="B106" s="34"/>
      <c r="C106" s="7"/>
      <c r="D106" s="7"/>
      <c r="E106" s="31"/>
      <c r="F106" s="35"/>
    </row>
    <row r="107" spans="1:6" hidden="1" x14ac:dyDescent="0.25">
      <c r="A107" s="19"/>
      <c r="B107" s="26"/>
      <c r="C107" s="7"/>
      <c r="D107" s="7"/>
      <c r="E107" s="31"/>
      <c r="F107" s="25"/>
    </row>
    <row r="108" spans="1:6" hidden="1" x14ac:dyDescent="0.25">
      <c r="A108" s="19"/>
      <c r="B108" s="26"/>
      <c r="C108" s="20"/>
      <c r="D108" s="7"/>
      <c r="E108" s="31"/>
      <c r="F108" s="35"/>
    </row>
    <row r="109" spans="1:6" hidden="1" x14ac:dyDescent="0.25">
      <c r="A109" s="19"/>
      <c r="B109" s="26"/>
      <c r="C109" s="7"/>
      <c r="D109" s="7"/>
      <c r="E109" s="31"/>
      <c r="F109" s="25"/>
    </row>
    <row r="110" spans="1:6" hidden="1" x14ac:dyDescent="0.25">
      <c r="A110" s="19"/>
      <c r="B110" s="26"/>
      <c r="C110" s="7"/>
      <c r="D110" s="7"/>
      <c r="E110" s="31"/>
      <c r="F110" s="35"/>
    </row>
    <row r="111" spans="1:6" hidden="1" x14ac:dyDescent="0.25">
      <c r="A111" s="19"/>
      <c r="B111" s="26"/>
      <c r="C111" s="7"/>
      <c r="D111" s="7"/>
      <c r="E111" s="31"/>
      <c r="F111" s="35"/>
    </row>
    <row r="112" spans="1:6" hidden="1" x14ac:dyDescent="0.25">
      <c r="A112" s="19"/>
      <c r="B112" s="26"/>
      <c r="C112" s="7"/>
      <c r="D112" s="7"/>
      <c r="E112" s="31"/>
      <c r="F112" s="25"/>
    </row>
    <row r="113" spans="1:10" hidden="1" x14ac:dyDescent="0.25">
      <c r="A113" s="19"/>
      <c r="B113" s="26"/>
      <c r="C113" s="7"/>
      <c r="D113" s="7"/>
      <c r="E113" s="36"/>
      <c r="F113" s="25"/>
    </row>
    <row r="114" spans="1:10" hidden="1" x14ac:dyDescent="0.25">
      <c r="A114" s="19"/>
      <c r="B114" s="26"/>
      <c r="C114" s="7"/>
      <c r="D114" s="7"/>
      <c r="E114" s="36"/>
      <c r="F114" s="25"/>
    </row>
    <row r="115" spans="1:10" x14ac:dyDescent="0.25">
      <c r="A115" s="19"/>
      <c r="B115" s="26"/>
      <c r="C115" s="7"/>
      <c r="D115" s="7"/>
      <c r="E115" s="36"/>
      <c r="F115" s="25"/>
    </row>
    <row r="116" spans="1:10" ht="15.75" x14ac:dyDescent="0.25">
      <c r="A116" s="7"/>
      <c r="B116" s="7"/>
      <c r="C116" s="7"/>
      <c r="D116" s="7"/>
      <c r="E116" s="37" t="s">
        <v>10</v>
      </c>
      <c r="F116" s="120">
        <f>SUM(F8:F115)</f>
        <v>2668815.06</v>
      </c>
    </row>
    <row r="117" spans="1:10" x14ac:dyDescent="0.25">
      <c r="C117" s="38"/>
      <c r="F117" s="119"/>
    </row>
    <row r="120" spans="1:10" x14ac:dyDescent="0.25">
      <c r="A120" s="2" t="s">
        <v>24</v>
      </c>
    </row>
    <row r="121" spans="1:10" x14ac:dyDescent="0.25">
      <c r="A121" t="s">
        <v>25</v>
      </c>
    </row>
    <row r="123" spans="1:10" ht="15.75" x14ac:dyDescent="0.25">
      <c r="A123" s="9" t="s">
        <v>26</v>
      </c>
      <c r="B123" s="9"/>
      <c r="C123" s="9"/>
      <c r="D123" s="9" t="s">
        <v>27</v>
      </c>
      <c r="E123" s="9"/>
      <c r="F123" s="9" t="s">
        <v>28</v>
      </c>
      <c r="G123" s="9"/>
      <c r="H123" s="9"/>
    </row>
    <row r="124" spans="1:10" x14ac:dyDescent="0.25">
      <c r="H124">
        <v>2026</v>
      </c>
      <c r="I124">
        <v>2021</v>
      </c>
      <c r="J124">
        <v>2020</v>
      </c>
    </row>
    <row r="125" spans="1:10" x14ac:dyDescent="0.25">
      <c r="H125">
        <v>5000</v>
      </c>
      <c r="I125">
        <v>4500</v>
      </c>
      <c r="J125">
        <v>2000</v>
      </c>
    </row>
  </sheetData>
  <autoFilter ref="A3:A123" xr:uid="{ADC1F75A-A730-49E1-A105-22C2711F261A}"/>
  <mergeCells count="3">
    <mergeCell ref="A3:F3"/>
    <mergeCell ref="A4:F4"/>
    <mergeCell ref="A5:F5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A97 D94:D95 A84:A86 D99 D104 D85 D97 D90:D92 A72 D87:D88 D101 A8 A11:A63" xr:uid="{8C1F5939-0144-4810-A615-AF50064B1D98}"/>
  </dataValidation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2444-12B2-495D-9FB2-3AACD27FDC6D}">
  <dimension ref="A1:L91"/>
  <sheetViews>
    <sheetView tabSelected="1" workbookViewId="0">
      <selection activeCell="F73" sqref="F73"/>
    </sheetView>
  </sheetViews>
  <sheetFormatPr baseColWidth="10" defaultColWidth="11.42578125" defaultRowHeight="15.75" x14ac:dyDescent="0.25"/>
  <cols>
    <col min="1" max="1" width="31.7109375" style="9" customWidth="1"/>
    <col min="2" max="2" width="19.140625" style="9" customWidth="1"/>
    <col min="3" max="3" width="28" style="9" customWidth="1"/>
    <col min="4" max="4" width="11.42578125" style="9"/>
    <col min="5" max="5" width="16" style="9" customWidth="1"/>
    <col min="6" max="6" width="14.7109375" style="9" customWidth="1"/>
    <col min="7" max="7" width="15.28515625" style="9" customWidth="1"/>
    <col min="8" max="8" width="14.5703125" style="9" customWidth="1"/>
    <col min="9" max="9" width="14.42578125" style="9" customWidth="1"/>
    <col min="10" max="10" width="16.85546875" style="9" customWidth="1"/>
    <col min="11" max="11" width="11.42578125" style="9"/>
    <col min="12" max="12" width="13.140625" style="9" customWidth="1"/>
    <col min="13" max="16384" width="11.42578125" style="9"/>
  </cols>
  <sheetData>
    <row r="1" spans="1:12" x14ac:dyDescent="0.25">
      <c r="A1" s="42" t="s">
        <v>11</v>
      </c>
      <c r="B1" s="42"/>
      <c r="C1" s="42"/>
      <c r="D1" s="42"/>
      <c r="E1" s="42"/>
      <c r="F1" s="42"/>
      <c r="G1" s="42"/>
      <c r="H1" s="42"/>
      <c r="I1" s="42"/>
      <c r="J1" s="42"/>
    </row>
    <row r="2" spans="1:12" x14ac:dyDescent="0.25">
      <c r="A2" s="42"/>
      <c r="B2" s="42"/>
      <c r="C2" s="197" t="s">
        <v>7</v>
      </c>
      <c r="D2" s="197"/>
      <c r="E2" s="197"/>
      <c r="F2" s="197"/>
      <c r="G2" s="197"/>
      <c r="H2" s="197"/>
      <c r="I2" s="42"/>
      <c r="J2" s="42"/>
    </row>
    <row r="3" spans="1:12" ht="18.75" x14ac:dyDescent="0.3">
      <c r="A3" s="42"/>
      <c r="B3" s="42"/>
      <c r="C3" s="207" t="s">
        <v>8</v>
      </c>
      <c r="D3" s="207"/>
      <c r="E3" s="207"/>
      <c r="F3" s="207"/>
      <c r="G3" s="207"/>
      <c r="H3" s="207"/>
      <c r="I3" s="42"/>
      <c r="J3" s="42"/>
    </row>
    <row r="4" spans="1:12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2" ht="18.75" x14ac:dyDescent="0.3">
      <c r="A5" s="229" t="s">
        <v>279</v>
      </c>
      <c r="B5" s="229"/>
      <c r="C5" s="229"/>
      <c r="D5" s="229"/>
      <c r="E5" s="229"/>
      <c r="F5" s="229"/>
      <c r="G5" s="229"/>
      <c r="H5" s="229"/>
      <c r="I5" s="44" t="s">
        <v>280</v>
      </c>
      <c r="J5" s="44"/>
    </row>
    <row r="6" spans="1:12" x14ac:dyDescent="0.25">
      <c r="A6" s="230" t="s">
        <v>12</v>
      </c>
      <c r="B6" s="230"/>
      <c r="C6" s="230"/>
      <c r="D6" s="230" t="s">
        <v>13</v>
      </c>
      <c r="E6" s="230"/>
      <c r="F6" s="230"/>
      <c r="G6" s="230"/>
      <c r="H6" s="230"/>
      <c r="I6" s="230"/>
      <c r="J6" s="230"/>
    </row>
    <row r="7" spans="1:12" ht="30" x14ac:dyDescent="0.25">
      <c r="A7" s="45" t="s">
        <v>14</v>
      </c>
      <c r="B7" s="45" t="s">
        <v>15</v>
      </c>
      <c r="C7" s="46" t="s">
        <v>16</v>
      </c>
      <c r="D7" s="45" t="s">
        <v>17</v>
      </c>
      <c r="E7" s="45" t="s">
        <v>18</v>
      </c>
      <c r="F7" s="45" t="s">
        <v>19</v>
      </c>
      <c r="G7" s="45" t="s">
        <v>20</v>
      </c>
      <c r="H7" s="45" t="s">
        <v>21</v>
      </c>
      <c r="I7" s="45" t="s">
        <v>22</v>
      </c>
      <c r="J7" s="45" t="s">
        <v>23</v>
      </c>
      <c r="K7" s="153" t="s">
        <v>125</v>
      </c>
      <c r="L7" s="154" t="s">
        <v>126</v>
      </c>
    </row>
    <row r="8" spans="1:12" x14ac:dyDescent="0.25">
      <c r="A8" s="7" t="s">
        <v>171</v>
      </c>
      <c r="B8" s="163" t="s">
        <v>185</v>
      </c>
      <c r="C8" s="164" t="s">
        <v>207</v>
      </c>
      <c r="D8" s="165">
        <v>42979</v>
      </c>
      <c r="E8" s="22">
        <f>F8+G8+H8+I8+J8</f>
        <v>22693.47</v>
      </c>
      <c r="F8" s="47"/>
      <c r="G8" s="47"/>
      <c r="H8" s="47"/>
      <c r="I8" s="47"/>
      <c r="J8" s="166">
        <v>22693.47</v>
      </c>
    </row>
    <row r="9" spans="1:12" x14ac:dyDescent="0.25">
      <c r="A9" s="7" t="s">
        <v>172</v>
      </c>
      <c r="B9" s="163" t="s">
        <v>186</v>
      </c>
      <c r="C9" s="164" t="s">
        <v>207</v>
      </c>
      <c r="D9" s="165">
        <v>42776</v>
      </c>
      <c r="E9" s="22">
        <f t="shared" ref="E9:E72" si="0">F9+G9+H9+I9+J9</f>
        <v>13000</v>
      </c>
      <c r="F9" s="47"/>
      <c r="G9" s="47"/>
      <c r="H9" s="47"/>
      <c r="I9" s="47"/>
      <c r="J9" s="166">
        <v>13000</v>
      </c>
    </row>
    <row r="10" spans="1:12" x14ac:dyDescent="0.25">
      <c r="A10" s="7" t="s">
        <v>173</v>
      </c>
      <c r="B10" s="163" t="s">
        <v>187</v>
      </c>
      <c r="C10" s="164" t="s">
        <v>208</v>
      </c>
      <c r="D10" s="165">
        <v>43062</v>
      </c>
      <c r="E10" s="22">
        <f t="shared" si="0"/>
        <v>7965</v>
      </c>
      <c r="F10" s="47"/>
      <c r="G10" s="47"/>
      <c r="H10" s="47"/>
      <c r="I10" s="47"/>
      <c r="J10" s="166">
        <v>7965</v>
      </c>
    </row>
    <row r="11" spans="1:12" x14ac:dyDescent="0.25">
      <c r="A11" s="7" t="s">
        <v>155</v>
      </c>
      <c r="B11" s="163" t="s">
        <v>188</v>
      </c>
      <c r="C11" s="164" t="s">
        <v>209</v>
      </c>
      <c r="D11" s="165">
        <v>41222</v>
      </c>
      <c r="E11" s="22">
        <f t="shared" si="0"/>
        <v>12885.16</v>
      </c>
      <c r="F11" s="47"/>
      <c r="G11" s="47"/>
      <c r="H11" s="47"/>
      <c r="I11" s="47"/>
      <c r="J11" s="166">
        <v>12885.16</v>
      </c>
    </row>
    <row r="12" spans="1:12" x14ac:dyDescent="0.25">
      <c r="A12" s="7" t="s">
        <v>155</v>
      </c>
      <c r="B12" s="163" t="s">
        <v>188</v>
      </c>
      <c r="C12" s="164" t="s">
        <v>210</v>
      </c>
      <c r="D12" s="165">
        <v>43077</v>
      </c>
      <c r="E12" s="22">
        <f t="shared" si="0"/>
        <v>20000</v>
      </c>
      <c r="F12" s="47"/>
      <c r="G12" s="47"/>
      <c r="H12" s="47"/>
      <c r="I12" s="47"/>
      <c r="J12" s="166">
        <v>20000</v>
      </c>
    </row>
    <row r="13" spans="1:12" x14ac:dyDescent="0.25">
      <c r="A13" s="7" t="s">
        <v>155</v>
      </c>
      <c r="B13" s="163" t="s">
        <v>188</v>
      </c>
      <c r="C13" s="164" t="s">
        <v>211</v>
      </c>
      <c r="D13" s="165">
        <v>43081</v>
      </c>
      <c r="E13" s="22">
        <f t="shared" si="0"/>
        <v>4825.32</v>
      </c>
      <c r="F13" s="47"/>
      <c r="G13" s="47"/>
      <c r="H13" s="47"/>
      <c r="I13" s="47"/>
      <c r="J13" s="166">
        <v>4825.32</v>
      </c>
    </row>
    <row r="14" spans="1:12" x14ac:dyDescent="0.25">
      <c r="A14" s="7" t="s">
        <v>156</v>
      </c>
      <c r="B14" s="163">
        <v>124002389</v>
      </c>
      <c r="C14" s="164" t="s">
        <v>212</v>
      </c>
      <c r="D14" s="165">
        <v>40147</v>
      </c>
      <c r="E14" s="22">
        <f t="shared" si="0"/>
        <v>80000</v>
      </c>
      <c r="F14" s="47"/>
      <c r="G14" s="47"/>
      <c r="H14" s="47"/>
      <c r="I14" s="47"/>
      <c r="J14" s="166">
        <v>80000</v>
      </c>
    </row>
    <row r="15" spans="1:12" x14ac:dyDescent="0.25">
      <c r="A15" s="7" t="s">
        <v>156</v>
      </c>
      <c r="B15" s="163">
        <v>124002389</v>
      </c>
      <c r="C15" s="164" t="s">
        <v>213</v>
      </c>
      <c r="D15" s="165">
        <v>40154</v>
      </c>
      <c r="E15" s="22">
        <f t="shared" si="0"/>
        <v>9806</v>
      </c>
      <c r="F15" s="47"/>
      <c r="G15" s="47"/>
      <c r="H15" s="47"/>
      <c r="I15" s="47"/>
      <c r="J15" s="166">
        <v>9806</v>
      </c>
    </row>
    <row r="16" spans="1:12" x14ac:dyDescent="0.25">
      <c r="A16" s="7" t="s">
        <v>156</v>
      </c>
      <c r="B16" s="163">
        <v>124002389</v>
      </c>
      <c r="C16" s="164" t="s">
        <v>214</v>
      </c>
      <c r="D16" s="165">
        <v>40198</v>
      </c>
      <c r="E16" s="22">
        <f t="shared" si="0"/>
        <v>24600</v>
      </c>
      <c r="F16" s="47"/>
      <c r="G16" s="47"/>
      <c r="H16" s="47"/>
      <c r="I16" s="47"/>
      <c r="J16" s="166">
        <v>24600</v>
      </c>
    </row>
    <row r="17" spans="1:10" x14ac:dyDescent="0.25">
      <c r="A17" s="7" t="s">
        <v>156</v>
      </c>
      <c r="B17" s="163">
        <v>124002389</v>
      </c>
      <c r="C17" s="164" t="s">
        <v>215</v>
      </c>
      <c r="D17" s="165">
        <v>40386</v>
      </c>
      <c r="E17" s="22">
        <f t="shared" si="0"/>
        <v>6600</v>
      </c>
      <c r="F17" s="47"/>
      <c r="G17" s="47"/>
      <c r="H17" s="47"/>
      <c r="I17" s="47"/>
      <c r="J17" s="166">
        <v>6600</v>
      </c>
    </row>
    <row r="18" spans="1:10" x14ac:dyDescent="0.25">
      <c r="A18" s="7" t="s">
        <v>156</v>
      </c>
      <c r="B18" s="163">
        <v>124002389</v>
      </c>
      <c r="C18" s="164" t="s">
        <v>216</v>
      </c>
      <c r="D18" s="165">
        <v>40483</v>
      </c>
      <c r="E18" s="22">
        <f t="shared" si="0"/>
        <v>22500</v>
      </c>
      <c r="F18" s="47"/>
      <c r="G18" s="47"/>
      <c r="H18" s="47"/>
      <c r="I18" s="47"/>
      <c r="J18" s="166">
        <v>22500</v>
      </c>
    </row>
    <row r="19" spans="1:10" x14ac:dyDescent="0.25">
      <c r="A19" s="7" t="s">
        <v>156</v>
      </c>
      <c r="B19" s="163">
        <v>124002389</v>
      </c>
      <c r="C19" s="164" t="s">
        <v>217</v>
      </c>
      <c r="D19" s="165">
        <v>40493</v>
      </c>
      <c r="E19" s="22">
        <f t="shared" si="0"/>
        <v>6500</v>
      </c>
      <c r="F19" s="47"/>
      <c r="G19" s="47"/>
      <c r="H19" s="47"/>
      <c r="I19" s="47"/>
      <c r="J19" s="166">
        <v>6500</v>
      </c>
    </row>
    <row r="20" spans="1:10" x14ac:dyDescent="0.25">
      <c r="A20" s="7" t="s">
        <v>174</v>
      </c>
      <c r="B20" s="163" t="s">
        <v>189</v>
      </c>
      <c r="C20" s="164" t="s">
        <v>218</v>
      </c>
      <c r="D20" s="165">
        <v>43354</v>
      </c>
      <c r="E20" s="22">
        <f t="shared" si="0"/>
        <v>9027</v>
      </c>
      <c r="F20" s="47"/>
      <c r="G20" s="47"/>
      <c r="H20" s="47"/>
      <c r="I20" s="47"/>
      <c r="J20" s="166">
        <v>9027</v>
      </c>
    </row>
    <row r="21" spans="1:10" x14ac:dyDescent="0.25">
      <c r="A21" s="7" t="s">
        <v>175</v>
      </c>
      <c r="B21" s="163" t="s">
        <v>190</v>
      </c>
      <c r="C21" s="164" t="s">
        <v>219</v>
      </c>
      <c r="D21" s="165">
        <v>43159</v>
      </c>
      <c r="E21" s="22">
        <f t="shared" si="0"/>
        <v>4543</v>
      </c>
      <c r="F21" s="47"/>
      <c r="G21" s="47"/>
      <c r="H21" s="47"/>
      <c r="I21" s="47"/>
      <c r="J21" s="166">
        <v>4543</v>
      </c>
    </row>
    <row r="22" spans="1:10" x14ac:dyDescent="0.25">
      <c r="A22" s="7" t="s">
        <v>175</v>
      </c>
      <c r="B22" s="163" t="s">
        <v>190</v>
      </c>
      <c r="C22" s="164" t="s">
        <v>220</v>
      </c>
      <c r="D22" s="165">
        <v>43160</v>
      </c>
      <c r="E22" s="22">
        <f t="shared" si="0"/>
        <v>6490</v>
      </c>
      <c r="F22" s="47"/>
      <c r="G22" s="47"/>
      <c r="H22" s="47"/>
      <c r="I22" s="47"/>
      <c r="J22" s="166">
        <v>6490</v>
      </c>
    </row>
    <row r="23" spans="1:10" x14ac:dyDescent="0.25">
      <c r="A23" s="7" t="s">
        <v>157</v>
      </c>
      <c r="B23" s="163" t="s">
        <v>191</v>
      </c>
      <c r="C23" s="164" t="s">
        <v>221</v>
      </c>
      <c r="D23" s="165">
        <v>40247</v>
      </c>
      <c r="E23" s="22">
        <f t="shared" si="0"/>
        <v>33000</v>
      </c>
      <c r="F23" s="47"/>
      <c r="G23" s="47"/>
      <c r="H23" s="47"/>
      <c r="I23" s="47"/>
      <c r="J23" s="166">
        <v>33000</v>
      </c>
    </row>
    <row r="24" spans="1:10" x14ac:dyDescent="0.25">
      <c r="A24" s="7" t="s">
        <v>157</v>
      </c>
      <c r="B24" s="163" t="s">
        <v>191</v>
      </c>
      <c r="C24" s="164" t="s">
        <v>222</v>
      </c>
      <c r="D24" s="165">
        <v>40913</v>
      </c>
      <c r="E24" s="22">
        <f t="shared" si="0"/>
        <v>29000</v>
      </c>
      <c r="F24" s="47"/>
      <c r="G24" s="47"/>
      <c r="H24" s="47"/>
      <c r="I24" s="47"/>
      <c r="J24" s="166">
        <v>29000</v>
      </c>
    </row>
    <row r="25" spans="1:10" x14ac:dyDescent="0.25">
      <c r="A25" s="7" t="s">
        <v>157</v>
      </c>
      <c r="B25" s="163" t="s">
        <v>191</v>
      </c>
      <c r="C25" s="164" t="s">
        <v>223</v>
      </c>
      <c r="D25" s="165">
        <v>40995</v>
      </c>
      <c r="E25" s="22">
        <f t="shared" si="0"/>
        <v>26880</v>
      </c>
      <c r="F25" s="47"/>
      <c r="G25" s="47"/>
      <c r="H25" s="47"/>
      <c r="I25" s="47"/>
      <c r="J25" s="166">
        <v>26880</v>
      </c>
    </row>
    <row r="26" spans="1:10" x14ac:dyDescent="0.25">
      <c r="A26" s="7" t="s">
        <v>157</v>
      </c>
      <c r="B26" s="163" t="s">
        <v>191</v>
      </c>
      <c r="C26" s="164" t="s">
        <v>224</v>
      </c>
      <c r="D26" s="165">
        <v>41128</v>
      </c>
      <c r="E26" s="22">
        <f t="shared" si="0"/>
        <v>57120</v>
      </c>
      <c r="F26" s="47"/>
      <c r="G26" s="47"/>
      <c r="H26" s="47"/>
      <c r="I26" s="47"/>
      <c r="J26" s="166">
        <v>57120</v>
      </c>
    </row>
    <row r="27" spans="1:10" x14ac:dyDescent="0.25">
      <c r="A27" s="7" t="s">
        <v>176</v>
      </c>
      <c r="B27" s="163" t="s">
        <v>192</v>
      </c>
      <c r="C27" s="164" t="s">
        <v>225</v>
      </c>
      <c r="D27" s="165">
        <v>42888</v>
      </c>
      <c r="E27" s="22">
        <f t="shared" si="0"/>
        <v>6570.08</v>
      </c>
      <c r="F27" s="47"/>
      <c r="G27" s="47"/>
      <c r="H27" s="47"/>
      <c r="I27" s="47"/>
      <c r="J27" s="166">
        <v>6570.08</v>
      </c>
    </row>
    <row r="28" spans="1:10" x14ac:dyDescent="0.25">
      <c r="A28" s="7" t="s">
        <v>176</v>
      </c>
      <c r="B28" s="163" t="s">
        <v>192</v>
      </c>
      <c r="C28" s="164" t="s">
        <v>226</v>
      </c>
      <c r="D28" s="165">
        <v>42934</v>
      </c>
      <c r="E28" s="22">
        <f t="shared" si="0"/>
        <v>5340</v>
      </c>
      <c r="F28" s="47"/>
      <c r="G28" s="47"/>
      <c r="H28" s="47"/>
      <c r="I28" s="47"/>
      <c r="J28" s="166">
        <v>5340</v>
      </c>
    </row>
    <row r="29" spans="1:10" x14ac:dyDescent="0.25">
      <c r="A29" s="7" t="s">
        <v>176</v>
      </c>
      <c r="B29" s="163" t="s">
        <v>192</v>
      </c>
      <c r="C29" s="164" t="s">
        <v>227</v>
      </c>
      <c r="D29" s="165">
        <v>42962</v>
      </c>
      <c r="E29" s="22">
        <f t="shared" si="0"/>
        <v>7135</v>
      </c>
      <c r="F29" s="47"/>
      <c r="G29" s="47"/>
      <c r="H29" s="47"/>
      <c r="I29" s="47"/>
      <c r="J29" s="166">
        <v>7135</v>
      </c>
    </row>
    <row r="30" spans="1:10" x14ac:dyDescent="0.25">
      <c r="A30" s="7" t="s">
        <v>176</v>
      </c>
      <c r="B30" s="163" t="s">
        <v>192</v>
      </c>
      <c r="C30" s="164" t="s">
        <v>228</v>
      </c>
      <c r="D30" s="165">
        <v>42858</v>
      </c>
      <c r="E30" s="22">
        <f t="shared" si="0"/>
        <v>1015</v>
      </c>
      <c r="F30" s="47"/>
      <c r="G30" s="47"/>
      <c r="H30" s="47"/>
      <c r="I30" s="47"/>
      <c r="J30" s="166">
        <v>1015</v>
      </c>
    </row>
    <row r="31" spans="1:10" x14ac:dyDescent="0.25">
      <c r="A31" s="7" t="s">
        <v>158</v>
      </c>
      <c r="B31" s="163" t="s">
        <v>193</v>
      </c>
      <c r="C31" s="164" t="s">
        <v>229</v>
      </c>
      <c r="D31" s="165">
        <v>41290</v>
      </c>
      <c r="E31" s="22">
        <f t="shared" si="0"/>
        <v>3300</v>
      </c>
      <c r="F31" s="47"/>
      <c r="G31" s="47"/>
      <c r="H31" s="47"/>
      <c r="I31" s="47"/>
      <c r="J31" s="166">
        <v>3300</v>
      </c>
    </row>
    <row r="32" spans="1:10" x14ac:dyDescent="0.25">
      <c r="A32" s="7" t="s">
        <v>158</v>
      </c>
      <c r="B32" s="163" t="s">
        <v>193</v>
      </c>
      <c r="C32" s="164" t="s">
        <v>230</v>
      </c>
      <c r="D32" s="165">
        <v>41324</v>
      </c>
      <c r="E32" s="22">
        <f t="shared" si="0"/>
        <v>28290</v>
      </c>
      <c r="F32" s="47"/>
      <c r="G32" s="47"/>
      <c r="H32" s="47"/>
      <c r="I32" s="47"/>
      <c r="J32" s="166">
        <v>28290</v>
      </c>
    </row>
    <row r="33" spans="1:10" x14ac:dyDescent="0.25">
      <c r="A33" s="7" t="s">
        <v>158</v>
      </c>
      <c r="B33" s="163" t="s">
        <v>193</v>
      </c>
      <c r="C33" s="164" t="s">
        <v>231</v>
      </c>
      <c r="D33" s="165">
        <v>41348</v>
      </c>
      <c r="E33" s="22">
        <f t="shared" si="0"/>
        <v>91668.4</v>
      </c>
      <c r="F33" s="47"/>
      <c r="G33" s="47"/>
      <c r="H33" s="47"/>
      <c r="I33" s="47"/>
      <c r="J33" s="166">
        <v>91668.4</v>
      </c>
    </row>
    <row r="34" spans="1:10" x14ac:dyDescent="0.25">
      <c r="A34" s="7" t="s">
        <v>158</v>
      </c>
      <c r="B34" s="163" t="s">
        <v>193</v>
      </c>
      <c r="C34" s="164" t="s">
        <v>232</v>
      </c>
      <c r="D34" s="165">
        <v>41375</v>
      </c>
      <c r="E34" s="22">
        <f t="shared" si="0"/>
        <v>54300</v>
      </c>
      <c r="F34" s="47"/>
      <c r="G34" s="47"/>
      <c r="H34" s="47"/>
      <c r="I34" s="47"/>
      <c r="J34" s="166">
        <v>54300</v>
      </c>
    </row>
    <row r="35" spans="1:10" x14ac:dyDescent="0.25">
      <c r="A35" s="7" t="s">
        <v>158</v>
      </c>
      <c r="B35" s="163" t="s">
        <v>193</v>
      </c>
      <c r="C35" s="164" t="s">
        <v>233</v>
      </c>
      <c r="D35" s="165">
        <v>41381</v>
      </c>
      <c r="E35" s="22">
        <f t="shared" si="0"/>
        <v>22990</v>
      </c>
      <c r="F35" s="47"/>
      <c r="G35" s="47"/>
      <c r="H35" s="47"/>
      <c r="I35" s="47"/>
      <c r="J35" s="166">
        <v>22990</v>
      </c>
    </row>
    <row r="36" spans="1:10" x14ac:dyDescent="0.25">
      <c r="A36" s="7" t="s">
        <v>158</v>
      </c>
      <c r="B36" s="163" t="s">
        <v>193</v>
      </c>
      <c r="C36" s="164" t="s">
        <v>234</v>
      </c>
      <c r="D36" s="165">
        <v>42926</v>
      </c>
      <c r="E36" s="22">
        <f t="shared" si="0"/>
        <v>14253.75</v>
      </c>
      <c r="F36" s="47"/>
      <c r="G36" s="47"/>
      <c r="H36" s="47"/>
      <c r="I36" s="47"/>
      <c r="J36" s="166">
        <v>14253.75</v>
      </c>
    </row>
    <row r="37" spans="1:10" x14ac:dyDescent="0.25">
      <c r="A37" s="7" t="s">
        <v>158</v>
      </c>
      <c r="B37" s="163" t="s">
        <v>193</v>
      </c>
      <c r="C37" s="164" t="s">
        <v>235</v>
      </c>
      <c r="D37" s="165">
        <v>42943</v>
      </c>
      <c r="E37" s="22">
        <f t="shared" si="0"/>
        <v>22625</v>
      </c>
      <c r="F37" s="47"/>
      <c r="G37" s="47"/>
      <c r="H37" s="47"/>
      <c r="I37" s="47"/>
      <c r="J37" s="166">
        <v>22625</v>
      </c>
    </row>
    <row r="38" spans="1:10" x14ac:dyDescent="0.25">
      <c r="A38" s="7" t="s">
        <v>158</v>
      </c>
      <c r="B38" s="163" t="s">
        <v>193</v>
      </c>
      <c r="C38" s="164" t="s">
        <v>236</v>
      </c>
      <c r="D38" s="165">
        <v>42948</v>
      </c>
      <c r="E38" s="22">
        <f t="shared" si="0"/>
        <v>8250</v>
      </c>
      <c r="F38" s="47"/>
      <c r="G38" s="47"/>
      <c r="H38" s="47"/>
      <c r="I38" s="47"/>
      <c r="J38" s="166">
        <v>8250</v>
      </c>
    </row>
    <row r="39" spans="1:10" x14ac:dyDescent="0.25">
      <c r="A39" s="7" t="s">
        <v>158</v>
      </c>
      <c r="B39" s="163" t="s">
        <v>193</v>
      </c>
      <c r="C39" s="164" t="s">
        <v>237</v>
      </c>
      <c r="D39" s="165">
        <v>42978</v>
      </c>
      <c r="E39" s="22">
        <f t="shared" si="0"/>
        <v>11000</v>
      </c>
      <c r="F39" s="47"/>
      <c r="G39" s="47"/>
      <c r="H39" s="47"/>
      <c r="I39" s="47"/>
      <c r="J39" s="166">
        <v>11000</v>
      </c>
    </row>
    <row r="40" spans="1:10" x14ac:dyDescent="0.25">
      <c r="A40" s="7" t="s">
        <v>159</v>
      </c>
      <c r="B40" s="163" t="s">
        <v>194</v>
      </c>
      <c r="C40" s="164" t="s">
        <v>238</v>
      </c>
      <c r="D40" s="165">
        <v>40100</v>
      </c>
      <c r="E40" s="22">
        <f t="shared" si="0"/>
        <v>10500</v>
      </c>
      <c r="F40" s="47"/>
      <c r="G40" s="47"/>
      <c r="H40" s="47"/>
      <c r="I40" s="47"/>
      <c r="J40" s="167">
        <v>10500</v>
      </c>
    </row>
    <row r="41" spans="1:10" x14ac:dyDescent="0.25">
      <c r="A41" s="7" t="s">
        <v>159</v>
      </c>
      <c r="B41" s="163" t="s">
        <v>194</v>
      </c>
      <c r="C41" s="164" t="s">
        <v>239</v>
      </c>
      <c r="D41" s="165">
        <v>40161</v>
      </c>
      <c r="E41" s="22">
        <f t="shared" si="0"/>
        <v>18230</v>
      </c>
      <c r="F41" s="47"/>
      <c r="G41" s="47"/>
      <c r="H41" s="47"/>
      <c r="I41" s="47"/>
      <c r="J41" s="167">
        <v>18230</v>
      </c>
    </row>
    <row r="42" spans="1:10" x14ac:dyDescent="0.25">
      <c r="A42" s="7" t="s">
        <v>160</v>
      </c>
      <c r="B42" s="163">
        <v>130424543</v>
      </c>
      <c r="C42" s="164" t="s">
        <v>240</v>
      </c>
      <c r="D42" s="165">
        <v>41119</v>
      </c>
      <c r="E42" s="22">
        <f t="shared" si="0"/>
        <v>17284.02</v>
      </c>
      <c r="F42" s="47"/>
      <c r="G42" s="47"/>
      <c r="H42" s="47"/>
      <c r="I42" s="47"/>
      <c r="J42" s="167">
        <v>17284.02</v>
      </c>
    </row>
    <row r="43" spans="1:10" x14ac:dyDescent="0.25">
      <c r="A43" s="7" t="s">
        <v>160</v>
      </c>
      <c r="B43" s="163">
        <v>130424543</v>
      </c>
      <c r="C43" s="164" t="s">
        <v>241</v>
      </c>
      <c r="D43" s="165">
        <v>41002</v>
      </c>
      <c r="E43" s="22">
        <f t="shared" si="0"/>
        <v>37274.92</v>
      </c>
      <c r="F43" s="47"/>
      <c r="G43" s="47"/>
      <c r="H43" s="47"/>
      <c r="I43" s="47"/>
      <c r="J43" s="167">
        <v>37274.92</v>
      </c>
    </row>
    <row r="44" spans="1:10" x14ac:dyDescent="0.25">
      <c r="A44" s="7" t="s">
        <v>181</v>
      </c>
      <c r="B44" s="163" t="s">
        <v>195</v>
      </c>
      <c r="C44" s="164" t="s">
        <v>242</v>
      </c>
      <c r="D44" s="165">
        <v>44095</v>
      </c>
      <c r="E44" s="22">
        <f t="shared" si="0"/>
        <v>36237.800000000003</v>
      </c>
      <c r="F44" s="47"/>
      <c r="G44" s="47"/>
      <c r="H44" s="47"/>
      <c r="I44" s="47"/>
      <c r="J44" s="167">
        <v>36237.800000000003</v>
      </c>
    </row>
    <row r="45" spans="1:10" x14ac:dyDescent="0.25">
      <c r="A45" s="7" t="s">
        <v>161</v>
      </c>
      <c r="B45" s="163" t="s">
        <v>196</v>
      </c>
      <c r="C45" s="164" t="s">
        <v>243</v>
      </c>
      <c r="D45" s="165">
        <v>41216</v>
      </c>
      <c r="E45" s="22">
        <f t="shared" si="0"/>
        <v>21880</v>
      </c>
      <c r="F45" s="47"/>
      <c r="G45" s="47"/>
      <c r="H45" s="47"/>
      <c r="I45" s="47"/>
      <c r="J45" s="166">
        <v>21880</v>
      </c>
    </row>
    <row r="46" spans="1:10" x14ac:dyDescent="0.25">
      <c r="A46" s="7" t="s">
        <v>182</v>
      </c>
      <c r="B46" s="163" t="s">
        <v>197</v>
      </c>
      <c r="C46" s="164" t="s">
        <v>244</v>
      </c>
      <c r="D46" s="165">
        <v>44132</v>
      </c>
      <c r="E46" s="22">
        <f t="shared" si="0"/>
        <v>17751.740000000002</v>
      </c>
      <c r="F46" s="47"/>
      <c r="G46" s="47"/>
      <c r="H46" s="47"/>
      <c r="I46" s="47"/>
      <c r="J46" s="166">
        <v>17751.740000000002</v>
      </c>
    </row>
    <row r="47" spans="1:10" x14ac:dyDescent="0.25">
      <c r="A47" s="7" t="s">
        <v>162</v>
      </c>
      <c r="B47" s="163">
        <v>122027785</v>
      </c>
      <c r="C47" s="164" t="s">
        <v>245</v>
      </c>
      <c r="D47" s="165">
        <v>40865</v>
      </c>
      <c r="E47" s="22">
        <f t="shared" si="0"/>
        <v>5200</v>
      </c>
      <c r="F47" s="47"/>
      <c r="G47" s="47"/>
      <c r="H47" s="47"/>
      <c r="I47" s="47"/>
      <c r="J47" s="166">
        <v>5200</v>
      </c>
    </row>
    <row r="48" spans="1:10" x14ac:dyDescent="0.25">
      <c r="A48" s="7" t="s">
        <v>162</v>
      </c>
      <c r="B48" s="163">
        <v>122027785</v>
      </c>
      <c r="C48" s="164" t="s">
        <v>245</v>
      </c>
      <c r="D48" s="165">
        <v>40879</v>
      </c>
      <c r="E48" s="22">
        <f t="shared" si="0"/>
        <v>14700</v>
      </c>
      <c r="F48" s="47"/>
      <c r="G48" s="47"/>
      <c r="H48" s="47"/>
      <c r="I48" s="47"/>
      <c r="J48" s="166">
        <v>14700</v>
      </c>
    </row>
    <row r="49" spans="1:10" x14ac:dyDescent="0.25">
      <c r="A49" s="7" t="s">
        <v>177</v>
      </c>
      <c r="B49" s="163" t="s">
        <v>198</v>
      </c>
      <c r="C49" s="164" t="s">
        <v>246</v>
      </c>
      <c r="D49" s="165">
        <v>42809</v>
      </c>
      <c r="E49" s="22">
        <f t="shared" si="0"/>
        <v>35100</v>
      </c>
      <c r="F49" s="47"/>
      <c r="G49" s="47"/>
      <c r="H49" s="47"/>
      <c r="I49" s="47"/>
      <c r="J49" s="166">
        <v>35100</v>
      </c>
    </row>
    <row r="50" spans="1:10" x14ac:dyDescent="0.25">
      <c r="A50" s="7" t="s">
        <v>177</v>
      </c>
      <c r="B50" s="163" t="s">
        <v>198</v>
      </c>
      <c r="C50" s="164" t="s">
        <v>247</v>
      </c>
      <c r="D50" s="165">
        <v>42787</v>
      </c>
      <c r="E50" s="22">
        <f t="shared" si="0"/>
        <v>48000</v>
      </c>
      <c r="F50" s="47"/>
      <c r="G50" s="47"/>
      <c r="H50" s="47"/>
      <c r="I50" s="47"/>
      <c r="J50" s="166">
        <v>48000</v>
      </c>
    </row>
    <row r="51" spans="1:10" x14ac:dyDescent="0.25">
      <c r="A51" s="7" t="s">
        <v>177</v>
      </c>
      <c r="B51" s="163" t="s">
        <v>198</v>
      </c>
      <c r="C51" s="164" t="s">
        <v>248</v>
      </c>
      <c r="D51" s="165">
        <v>42773</v>
      </c>
      <c r="E51" s="22">
        <f t="shared" si="0"/>
        <v>22000</v>
      </c>
      <c r="F51" s="47"/>
      <c r="G51" s="47"/>
      <c r="H51" s="47"/>
      <c r="I51" s="47"/>
      <c r="J51" s="166">
        <v>22000</v>
      </c>
    </row>
    <row r="52" spans="1:10" x14ac:dyDescent="0.25">
      <c r="A52" s="7" t="s">
        <v>163</v>
      </c>
      <c r="B52" s="163" t="s">
        <v>199</v>
      </c>
      <c r="C52" s="164" t="s">
        <v>249</v>
      </c>
      <c r="D52" s="165">
        <v>40868</v>
      </c>
      <c r="E52" s="22">
        <f t="shared" si="0"/>
        <v>214459.67</v>
      </c>
      <c r="F52" s="47"/>
      <c r="G52" s="47"/>
      <c r="H52" s="47"/>
      <c r="I52" s="47"/>
      <c r="J52" s="166">
        <v>214459.67</v>
      </c>
    </row>
    <row r="53" spans="1:10" x14ac:dyDescent="0.25">
      <c r="A53" s="7" t="s">
        <v>163</v>
      </c>
      <c r="B53" s="163" t="s">
        <v>199</v>
      </c>
      <c r="C53" s="164" t="s">
        <v>250</v>
      </c>
      <c r="D53" s="165">
        <v>40869</v>
      </c>
      <c r="E53" s="22">
        <f t="shared" si="0"/>
        <v>76422</v>
      </c>
      <c r="F53" s="47"/>
      <c r="G53" s="47"/>
      <c r="H53" s="47"/>
      <c r="I53" s="47"/>
      <c r="J53" s="166">
        <v>76422</v>
      </c>
    </row>
    <row r="54" spans="1:10" x14ac:dyDescent="0.25">
      <c r="A54" s="7" t="s">
        <v>163</v>
      </c>
      <c r="B54" s="163" t="s">
        <v>199</v>
      </c>
      <c r="C54" s="164" t="s">
        <v>251</v>
      </c>
      <c r="D54" s="165">
        <v>40885</v>
      </c>
      <c r="E54" s="22">
        <f t="shared" si="0"/>
        <v>41350</v>
      </c>
      <c r="F54" s="47"/>
      <c r="G54" s="47"/>
      <c r="H54" s="47"/>
      <c r="I54" s="47"/>
      <c r="J54" s="166">
        <v>41350</v>
      </c>
    </row>
    <row r="55" spans="1:10" x14ac:dyDescent="0.25">
      <c r="A55" s="7" t="s">
        <v>164</v>
      </c>
      <c r="B55" s="163">
        <v>101801204</v>
      </c>
      <c r="C55" s="164" t="s">
        <v>252</v>
      </c>
      <c r="D55" s="165">
        <v>40000</v>
      </c>
      <c r="E55" s="22">
        <f t="shared" si="0"/>
        <v>115900</v>
      </c>
      <c r="F55" s="47"/>
      <c r="G55" s="47"/>
      <c r="H55" s="47"/>
      <c r="I55" s="47"/>
      <c r="J55" s="168">
        <v>115900</v>
      </c>
    </row>
    <row r="56" spans="1:10" x14ac:dyDescent="0.25">
      <c r="A56" s="7" t="s">
        <v>165</v>
      </c>
      <c r="B56" s="163">
        <v>101801204</v>
      </c>
      <c r="C56" s="164" t="s">
        <v>253</v>
      </c>
      <c r="D56" s="165">
        <v>40030</v>
      </c>
      <c r="E56" s="22">
        <f t="shared" si="0"/>
        <v>32000</v>
      </c>
      <c r="F56" s="47"/>
      <c r="G56" s="47"/>
      <c r="H56" s="47"/>
      <c r="I56" s="47"/>
      <c r="J56" s="168">
        <v>32000</v>
      </c>
    </row>
    <row r="57" spans="1:10" x14ac:dyDescent="0.25">
      <c r="A57" s="7" t="s">
        <v>166</v>
      </c>
      <c r="B57" s="163" t="s">
        <v>200</v>
      </c>
      <c r="C57" s="164" t="s">
        <v>254</v>
      </c>
      <c r="D57" s="165">
        <v>41313</v>
      </c>
      <c r="E57" s="22">
        <f t="shared" si="0"/>
        <v>13303</v>
      </c>
      <c r="F57" s="47"/>
      <c r="G57" s="47"/>
      <c r="H57" s="47"/>
      <c r="I57" s="47"/>
      <c r="J57" s="166">
        <v>13303</v>
      </c>
    </row>
    <row r="58" spans="1:10" x14ac:dyDescent="0.25">
      <c r="A58" s="7" t="s">
        <v>166</v>
      </c>
      <c r="B58" s="163" t="s">
        <v>200</v>
      </c>
      <c r="C58" s="164" t="s">
        <v>255</v>
      </c>
      <c r="D58" s="165">
        <v>42936</v>
      </c>
      <c r="E58" s="22">
        <f t="shared" si="0"/>
        <v>37350</v>
      </c>
      <c r="F58" s="47"/>
      <c r="G58" s="47"/>
      <c r="H58" s="47"/>
      <c r="I58" s="47"/>
      <c r="J58" s="166">
        <v>37350</v>
      </c>
    </row>
    <row r="59" spans="1:10" x14ac:dyDescent="0.25">
      <c r="A59" s="7" t="s">
        <v>166</v>
      </c>
      <c r="B59" s="163" t="s">
        <v>200</v>
      </c>
      <c r="C59" s="164" t="s">
        <v>256</v>
      </c>
      <c r="D59" s="165">
        <v>42971</v>
      </c>
      <c r="E59" s="22">
        <f t="shared" si="0"/>
        <v>15545.5</v>
      </c>
      <c r="F59" s="47"/>
      <c r="G59" s="47"/>
      <c r="H59" s="47"/>
      <c r="I59" s="47"/>
      <c r="J59" s="166">
        <v>15545.5</v>
      </c>
    </row>
    <row r="60" spans="1:10" x14ac:dyDescent="0.25">
      <c r="A60" s="7" t="s">
        <v>166</v>
      </c>
      <c r="B60" s="163" t="s">
        <v>200</v>
      </c>
      <c r="C60" s="164" t="s">
        <v>257</v>
      </c>
      <c r="D60" s="165">
        <v>42969</v>
      </c>
      <c r="E60" s="22">
        <f t="shared" si="0"/>
        <v>10697</v>
      </c>
      <c r="F60" s="47"/>
      <c r="G60" s="47"/>
      <c r="H60" s="47"/>
      <c r="I60" s="47"/>
      <c r="J60" s="166">
        <v>10697</v>
      </c>
    </row>
    <row r="61" spans="1:10" x14ac:dyDescent="0.25">
      <c r="A61" s="7" t="s">
        <v>178</v>
      </c>
      <c r="B61" s="163" t="s">
        <v>201</v>
      </c>
      <c r="C61" s="164" t="s">
        <v>258</v>
      </c>
      <c r="D61" s="165">
        <v>42649</v>
      </c>
      <c r="E61" s="22">
        <f t="shared" si="0"/>
        <v>28000</v>
      </c>
      <c r="F61" s="47"/>
      <c r="G61" s="47"/>
      <c r="H61" s="47"/>
      <c r="I61" s="47"/>
      <c r="J61" s="166">
        <v>28000</v>
      </c>
    </row>
    <row r="62" spans="1:10" x14ac:dyDescent="0.25">
      <c r="A62" s="7" t="s">
        <v>167</v>
      </c>
      <c r="B62" s="163" t="s">
        <v>202</v>
      </c>
      <c r="C62" s="164" t="s">
        <v>259</v>
      </c>
      <c r="D62" s="165">
        <v>41530</v>
      </c>
      <c r="E62" s="22">
        <f t="shared" si="0"/>
        <v>222730</v>
      </c>
      <c r="F62" s="47"/>
      <c r="G62" s="47"/>
      <c r="H62" s="47"/>
      <c r="I62" s="47"/>
      <c r="J62" s="166">
        <v>222730</v>
      </c>
    </row>
    <row r="63" spans="1:10" x14ac:dyDescent="0.25">
      <c r="A63" s="7" t="s">
        <v>167</v>
      </c>
      <c r="B63" s="163" t="s">
        <v>202</v>
      </c>
      <c r="C63" s="164" t="s">
        <v>260</v>
      </c>
      <c r="D63" s="165">
        <v>41496</v>
      </c>
      <c r="E63" s="22">
        <f t="shared" si="0"/>
        <v>363444</v>
      </c>
      <c r="F63" s="47"/>
      <c r="G63" s="47"/>
      <c r="H63" s="47"/>
      <c r="I63" s="47"/>
      <c r="J63" s="167">
        <v>363444</v>
      </c>
    </row>
    <row r="64" spans="1:10" x14ac:dyDescent="0.25">
      <c r="A64" s="7" t="s">
        <v>179</v>
      </c>
      <c r="B64" s="163" t="s">
        <v>203</v>
      </c>
      <c r="C64" s="164" t="s">
        <v>261</v>
      </c>
      <c r="D64" s="165">
        <v>40611</v>
      </c>
      <c r="E64" s="22">
        <f t="shared" si="0"/>
        <v>3000</v>
      </c>
      <c r="F64" s="47"/>
      <c r="G64" s="47"/>
      <c r="H64" s="47"/>
      <c r="I64" s="47"/>
      <c r="J64" s="166">
        <v>3000</v>
      </c>
    </row>
    <row r="65" spans="1:10" x14ac:dyDescent="0.25">
      <c r="A65" s="7" t="s">
        <v>179</v>
      </c>
      <c r="B65" s="163" t="s">
        <v>203</v>
      </c>
      <c r="C65" s="164" t="s">
        <v>262</v>
      </c>
      <c r="D65" s="165">
        <v>40611</v>
      </c>
      <c r="E65" s="22">
        <f t="shared" si="0"/>
        <v>23200</v>
      </c>
      <c r="F65" s="47"/>
      <c r="G65" s="47"/>
      <c r="H65" s="47"/>
      <c r="I65" s="47"/>
      <c r="J65" s="166">
        <v>23200</v>
      </c>
    </row>
    <row r="66" spans="1:10" x14ac:dyDescent="0.25">
      <c r="A66" s="7" t="s">
        <v>179</v>
      </c>
      <c r="B66" s="163" t="s">
        <v>203</v>
      </c>
      <c r="C66" s="164" t="s">
        <v>263</v>
      </c>
      <c r="D66" s="165">
        <v>40399</v>
      </c>
      <c r="E66" s="22">
        <f t="shared" si="0"/>
        <v>96858</v>
      </c>
      <c r="F66" s="47"/>
      <c r="G66" s="47"/>
      <c r="H66" s="47"/>
      <c r="I66" s="47"/>
      <c r="J66" s="166">
        <v>96858</v>
      </c>
    </row>
    <row r="67" spans="1:10" x14ac:dyDescent="0.25">
      <c r="A67" s="7" t="s">
        <v>179</v>
      </c>
      <c r="B67" s="163" t="s">
        <v>203</v>
      </c>
      <c r="C67" s="164" t="s">
        <v>264</v>
      </c>
      <c r="D67" s="165">
        <v>40402</v>
      </c>
      <c r="E67" s="22">
        <f t="shared" si="0"/>
        <v>15300</v>
      </c>
      <c r="F67" s="47"/>
      <c r="G67" s="47"/>
      <c r="H67" s="47"/>
      <c r="I67" s="47"/>
      <c r="J67" s="166">
        <v>15300</v>
      </c>
    </row>
    <row r="68" spans="1:10" x14ac:dyDescent="0.25">
      <c r="A68" s="7" t="s">
        <v>179</v>
      </c>
      <c r="B68" s="163" t="s">
        <v>203</v>
      </c>
      <c r="C68" s="164" t="s">
        <v>265</v>
      </c>
      <c r="D68" s="165">
        <v>40414</v>
      </c>
      <c r="E68" s="22">
        <f t="shared" si="0"/>
        <v>3526.4</v>
      </c>
      <c r="F68" s="47"/>
      <c r="G68" s="47"/>
      <c r="H68" s="47"/>
      <c r="I68" s="47"/>
      <c r="J68" s="166">
        <v>3526.4</v>
      </c>
    </row>
    <row r="69" spans="1:10" x14ac:dyDescent="0.25">
      <c r="A69" s="7" t="s">
        <v>179</v>
      </c>
      <c r="B69" s="163" t="s">
        <v>203</v>
      </c>
      <c r="C69" s="164" t="s">
        <v>266</v>
      </c>
      <c r="D69" s="165">
        <v>40431</v>
      </c>
      <c r="E69" s="22">
        <f t="shared" si="0"/>
        <v>17786.400000000001</v>
      </c>
      <c r="F69" s="47"/>
      <c r="G69" s="47"/>
      <c r="H69" s="47"/>
      <c r="I69" s="47"/>
      <c r="J69" s="166">
        <v>17786.400000000001</v>
      </c>
    </row>
    <row r="70" spans="1:10" x14ac:dyDescent="0.25">
      <c r="A70" s="7" t="s">
        <v>179</v>
      </c>
      <c r="B70" s="163" t="s">
        <v>203</v>
      </c>
      <c r="C70" s="164" t="s">
        <v>267</v>
      </c>
      <c r="D70" s="165">
        <v>40442</v>
      </c>
      <c r="E70" s="22">
        <f t="shared" si="0"/>
        <v>5916</v>
      </c>
      <c r="F70" s="47"/>
      <c r="G70" s="47"/>
      <c r="H70" s="47"/>
      <c r="I70" s="47"/>
      <c r="J70" s="166">
        <v>5916</v>
      </c>
    </row>
    <row r="71" spans="1:10" x14ac:dyDescent="0.25">
      <c r="A71" s="7" t="s">
        <v>179</v>
      </c>
      <c r="B71" s="163" t="s">
        <v>203</v>
      </c>
      <c r="C71" s="164" t="s">
        <v>268</v>
      </c>
      <c r="D71" s="165">
        <v>43813</v>
      </c>
      <c r="E71" s="22">
        <f t="shared" si="0"/>
        <v>98600</v>
      </c>
      <c r="F71" s="47"/>
      <c r="G71" s="47"/>
      <c r="H71" s="47"/>
      <c r="I71" s="47"/>
      <c r="J71" s="166">
        <v>98600</v>
      </c>
    </row>
    <row r="72" spans="1:10" x14ac:dyDescent="0.25">
      <c r="A72" s="7" t="s">
        <v>168</v>
      </c>
      <c r="B72" s="163">
        <v>101710926</v>
      </c>
      <c r="C72" s="164" t="s">
        <v>269</v>
      </c>
      <c r="D72" s="165">
        <v>40242</v>
      </c>
      <c r="E72" s="22">
        <f t="shared" si="0"/>
        <v>60000</v>
      </c>
      <c r="F72" s="47"/>
      <c r="G72" s="47"/>
      <c r="H72" s="47"/>
      <c r="I72" s="47"/>
      <c r="J72" s="166">
        <v>60000</v>
      </c>
    </row>
    <row r="73" spans="1:10" x14ac:dyDescent="0.25">
      <c r="A73" s="7" t="s">
        <v>168</v>
      </c>
      <c r="B73" s="163">
        <v>101710926</v>
      </c>
      <c r="C73" s="164" t="s">
        <v>270</v>
      </c>
      <c r="D73" s="165">
        <v>40386</v>
      </c>
      <c r="E73" s="22">
        <f t="shared" ref="E73:E81" si="1">F73+G73+H73+I73+J73</f>
        <v>38860</v>
      </c>
      <c r="F73" s="47"/>
      <c r="G73" s="47"/>
      <c r="H73" s="47"/>
      <c r="I73" s="47"/>
      <c r="J73" s="166">
        <v>38860</v>
      </c>
    </row>
    <row r="74" spans="1:10" x14ac:dyDescent="0.25">
      <c r="A74" s="7" t="s">
        <v>168</v>
      </c>
      <c r="B74" s="163">
        <v>101710926</v>
      </c>
      <c r="C74" s="164" t="s">
        <v>271</v>
      </c>
      <c r="D74" s="165">
        <v>40381</v>
      </c>
      <c r="E74" s="22">
        <f t="shared" si="1"/>
        <v>27350</v>
      </c>
      <c r="F74" s="47"/>
      <c r="G74" s="47"/>
      <c r="H74" s="47"/>
      <c r="I74" s="47"/>
      <c r="J74" s="166">
        <v>27350</v>
      </c>
    </row>
    <row r="75" spans="1:10" x14ac:dyDescent="0.25">
      <c r="A75" s="7" t="s">
        <v>168</v>
      </c>
      <c r="B75" s="163">
        <v>101710926</v>
      </c>
      <c r="C75" s="164" t="s">
        <v>272</v>
      </c>
      <c r="D75" s="165">
        <v>40428</v>
      </c>
      <c r="E75" s="22">
        <f t="shared" si="1"/>
        <v>60900</v>
      </c>
      <c r="F75" s="47"/>
      <c r="G75" s="47"/>
      <c r="H75" s="47"/>
      <c r="I75" s="47"/>
      <c r="J75" s="166">
        <v>60900</v>
      </c>
    </row>
    <row r="76" spans="1:10" x14ac:dyDescent="0.25">
      <c r="A76" s="7" t="s">
        <v>180</v>
      </c>
      <c r="B76" s="163" t="s">
        <v>204</v>
      </c>
      <c r="C76" s="164" t="s">
        <v>273</v>
      </c>
      <c r="D76" s="165">
        <v>42528</v>
      </c>
      <c r="E76" s="22">
        <f t="shared" si="1"/>
        <v>8500</v>
      </c>
      <c r="F76" s="47"/>
      <c r="G76" s="47"/>
      <c r="H76" s="47"/>
      <c r="I76" s="47"/>
      <c r="J76" s="166">
        <v>8500</v>
      </c>
    </row>
    <row r="77" spans="1:10" x14ac:dyDescent="0.25">
      <c r="A77" s="7" t="s">
        <v>180</v>
      </c>
      <c r="B77" s="163" t="s">
        <v>204</v>
      </c>
      <c r="C77" s="164" t="s">
        <v>274</v>
      </c>
      <c r="D77" s="165">
        <v>42555</v>
      </c>
      <c r="E77" s="22">
        <f t="shared" si="1"/>
        <v>19540</v>
      </c>
      <c r="F77" s="47"/>
      <c r="G77" s="47"/>
      <c r="H77" s="47"/>
      <c r="I77" s="47"/>
      <c r="J77" s="166">
        <v>19540</v>
      </c>
    </row>
    <row r="78" spans="1:10" x14ac:dyDescent="0.25">
      <c r="A78" s="7" t="s">
        <v>169</v>
      </c>
      <c r="B78" s="163" t="s">
        <v>205</v>
      </c>
      <c r="C78" s="164" t="s">
        <v>275</v>
      </c>
      <c r="D78" s="165">
        <v>40519</v>
      </c>
      <c r="E78" s="22">
        <f t="shared" si="1"/>
        <v>38611.980000000003</v>
      </c>
      <c r="F78" s="47"/>
      <c r="G78" s="47"/>
      <c r="H78" s="47"/>
      <c r="I78" s="47"/>
      <c r="J78" s="166">
        <v>38611.980000000003</v>
      </c>
    </row>
    <row r="79" spans="1:10" x14ac:dyDescent="0.25">
      <c r="A79" s="7" t="s">
        <v>170</v>
      </c>
      <c r="B79" s="163" t="s">
        <v>206</v>
      </c>
      <c r="C79" s="164" t="s">
        <v>276</v>
      </c>
      <c r="D79" s="165">
        <v>41285</v>
      </c>
      <c r="E79" s="22">
        <f t="shared" si="1"/>
        <v>1821.6</v>
      </c>
      <c r="F79" s="47"/>
      <c r="G79" s="47"/>
      <c r="H79" s="47"/>
      <c r="I79" s="47"/>
      <c r="J79" s="166">
        <v>1821.6</v>
      </c>
    </row>
    <row r="80" spans="1:10" x14ac:dyDescent="0.25">
      <c r="A80" s="7" t="s">
        <v>170</v>
      </c>
      <c r="B80" s="163" t="s">
        <v>206</v>
      </c>
      <c r="C80" s="164" t="s">
        <v>277</v>
      </c>
      <c r="D80" s="165">
        <v>41292</v>
      </c>
      <c r="E80" s="22">
        <f t="shared" si="1"/>
        <v>3355.92</v>
      </c>
      <c r="F80" s="47"/>
      <c r="G80" s="47"/>
      <c r="H80" s="47"/>
      <c r="I80" s="47"/>
      <c r="J80" s="166">
        <v>3355.92</v>
      </c>
    </row>
    <row r="81" spans="1:12" x14ac:dyDescent="0.25">
      <c r="A81" s="7" t="s">
        <v>170</v>
      </c>
      <c r="B81" s="163" t="s">
        <v>206</v>
      </c>
      <c r="C81" s="164" t="s">
        <v>278</v>
      </c>
      <c r="D81" s="165">
        <v>41292</v>
      </c>
      <c r="E81" s="22">
        <f t="shared" si="1"/>
        <v>16156.93</v>
      </c>
      <c r="F81" s="47"/>
      <c r="G81" s="47"/>
      <c r="H81" s="47"/>
      <c r="I81" s="47"/>
      <c r="J81" s="169">
        <v>16156.93</v>
      </c>
    </row>
    <row r="82" spans="1:12" x14ac:dyDescent="0.25">
      <c r="A82" s="48"/>
      <c r="B82" s="48"/>
      <c r="C82" s="48"/>
      <c r="D82" s="152"/>
      <c r="E82" s="49"/>
      <c r="F82" s="49"/>
      <c r="G82" s="49"/>
      <c r="H82" s="49"/>
      <c r="I82" s="49"/>
      <c r="J82" s="49"/>
      <c r="L82" s="122"/>
    </row>
    <row r="83" spans="1:12" x14ac:dyDescent="0.25">
      <c r="A83" s="48"/>
      <c r="B83" s="48"/>
      <c r="C83" s="48"/>
      <c r="D83" s="50" t="s">
        <v>4</v>
      </c>
      <c r="E83" s="155">
        <f t="shared" ref="E83:J83" si="2">SUM(E8:E82)</f>
        <v>2668815.06</v>
      </c>
      <c r="F83" s="49">
        <f t="shared" si="2"/>
        <v>0</v>
      </c>
      <c r="G83" s="49">
        <f t="shared" si="2"/>
        <v>0</v>
      </c>
      <c r="H83" s="49">
        <f t="shared" si="2"/>
        <v>0</v>
      </c>
      <c r="I83" s="49">
        <f t="shared" si="2"/>
        <v>0</v>
      </c>
      <c r="J83" s="49">
        <f t="shared" si="2"/>
        <v>2668815.06</v>
      </c>
    </row>
    <row r="86" spans="1:12" x14ac:dyDescent="0.25">
      <c r="A86" s="2" t="s">
        <v>24</v>
      </c>
      <c r="B86" s="2"/>
    </row>
    <row r="87" spans="1:12" x14ac:dyDescent="0.25">
      <c r="A87" t="s">
        <v>25</v>
      </c>
      <c r="B87"/>
      <c r="C87"/>
      <c r="D87"/>
      <c r="E87"/>
      <c r="F87"/>
    </row>
    <row r="88" spans="1:12" x14ac:dyDescent="0.25">
      <c r="C88" s="227"/>
      <c r="D88" s="227"/>
      <c r="E88"/>
      <c r="F88"/>
    </row>
    <row r="89" spans="1:12" x14ac:dyDescent="0.25">
      <c r="A89" s="2"/>
      <c r="B89" s="4"/>
      <c r="C89" s="199"/>
      <c r="D89" s="199"/>
      <c r="E89" s="3"/>
      <c r="F89" s="3"/>
    </row>
    <row r="90" spans="1:12" x14ac:dyDescent="0.25">
      <c r="A90" s="1"/>
      <c r="B90" s="1"/>
      <c r="C90" s="228"/>
      <c r="D90" s="228"/>
      <c r="E90" s="227"/>
      <c r="F90" s="227"/>
    </row>
    <row r="91" spans="1:12" x14ac:dyDescent="0.25">
      <c r="B91" s="9" t="s">
        <v>26</v>
      </c>
      <c r="E91" s="9" t="s">
        <v>27</v>
      </c>
      <c r="H91" s="9" t="s">
        <v>28</v>
      </c>
    </row>
  </sheetData>
  <mergeCells count="9">
    <mergeCell ref="C2:H2"/>
    <mergeCell ref="C3:H3"/>
    <mergeCell ref="C88:D88"/>
    <mergeCell ref="C89:D89"/>
    <mergeCell ref="C90:D90"/>
    <mergeCell ref="E90:F90"/>
    <mergeCell ref="A5:H5"/>
    <mergeCell ref="A6:C6"/>
    <mergeCell ref="D6:J6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8:D81" xr:uid="{497F5EA8-5EA0-4A2F-8A14-6501CC30B3D6}"/>
  </dataValidations>
  <pageMargins left="0.23622047244094491" right="0.23622047244094491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F2AB-78BD-4347-BD89-CE3509DCA547}">
  <dimension ref="A1:Q49"/>
  <sheetViews>
    <sheetView workbookViewId="0">
      <selection activeCell="A5" sqref="A5:A6"/>
    </sheetView>
  </sheetViews>
  <sheetFormatPr baseColWidth="10" defaultColWidth="12.5703125" defaultRowHeight="15.75" x14ac:dyDescent="0.25"/>
  <cols>
    <col min="1" max="1" width="4.140625" style="9" customWidth="1"/>
    <col min="2" max="2" width="37.7109375" style="9" customWidth="1"/>
    <col min="3" max="3" width="16.85546875" style="9" customWidth="1"/>
    <col min="4" max="4" width="15.42578125" style="9" customWidth="1"/>
    <col min="5" max="5" width="14.7109375" style="9" customWidth="1"/>
    <col min="6" max="6" width="14.5703125" style="9" customWidth="1"/>
    <col min="7" max="7" width="15.42578125" style="9" customWidth="1"/>
    <col min="8" max="8" width="15.140625" style="9" customWidth="1"/>
    <col min="9" max="16" width="16.140625" style="9" customWidth="1"/>
    <col min="17" max="17" width="15.7109375" style="9" customWidth="1"/>
    <col min="18" max="16384" width="12.5703125" style="9"/>
  </cols>
  <sheetData>
    <row r="1" spans="1:17" x14ac:dyDescent="0.25">
      <c r="A1" s="197" t="s">
        <v>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7" ht="18.75" x14ac:dyDescent="0.3">
      <c r="B2" s="207" t="s">
        <v>8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7" x14ac:dyDescent="0.25">
      <c r="A3" s="233" t="s">
        <v>183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</row>
    <row r="4" spans="1:17" ht="16.5" thickBot="1" x14ac:dyDescent="0.3">
      <c r="A4" s="234" t="s">
        <v>184</v>
      </c>
      <c r="B4" s="234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</row>
    <row r="5" spans="1:17" ht="16.5" thickBot="1" x14ac:dyDescent="0.3">
      <c r="A5" s="236" t="s">
        <v>2</v>
      </c>
      <c r="B5" s="238" t="s">
        <v>0</v>
      </c>
      <c r="C5" s="242" t="s">
        <v>3</v>
      </c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0" t="s">
        <v>4</v>
      </c>
    </row>
    <row r="6" spans="1:17" ht="16.5" thickBot="1" x14ac:dyDescent="0.3">
      <c r="A6" s="237"/>
      <c r="B6" s="239"/>
      <c r="C6" s="157" t="s">
        <v>5</v>
      </c>
      <c r="D6" s="158" t="s">
        <v>6</v>
      </c>
      <c r="E6" s="158">
        <v>2020</v>
      </c>
      <c r="F6" s="158">
        <v>2021</v>
      </c>
      <c r="G6" s="158">
        <v>2022</v>
      </c>
      <c r="H6" s="158">
        <v>2023</v>
      </c>
      <c r="I6" s="158">
        <v>2024</v>
      </c>
      <c r="J6" s="158">
        <v>2025</v>
      </c>
      <c r="K6" s="158" t="s">
        <v>121</v>
      </c>
      <c r="L6" s="158" t="s">
        <v>122</v>
      </c>
      <c r="M6" s="158" t="s">
        <v>123</v>
      </c>
      <c r="N6" s="158" t="s">
        <v>124</v>
      </c>
      <c r="O6" s="158" t="s">
        <v>153</v>
      </c>
      <c r="P6" s="160" t="s">
        <v>154</v>
      </c>
      <c r="Q6" s="241"/>
    </row>
    <row r="7" spans="1:17" x14ac:dyDescent="0.25">
      <c r="A7" s="10">
        <v>1</v>
      </c>
      <c r="B7" s="162" t="s">
        <v>155</v>
      </c>
      <c r="C7" s="41">
        <v>12885.16</v>
      </c>
      <c r="D7" s="41">
        <v>24825.32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161">
        <f>SUM(C7:P7)</f>
        <v>37710.479999999996</v>
      </c>
    </row>
    <row r="8" spans="1:17" x14ac:dyDescent="0.25">
      <c r="A8" s="10">
        <v>2</v>
      </c>
      <c r="B8" s="162" t="s">
        <v>156</v>
      </c>
      <c r="C8" s="41">
        <v>150006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161">
        <f t="shared" ref="Q8:Q34" si="0">SUM(C8:P8)</f>
        <v>150006</v>
      </c>
    </row>
    <row r="9" spans="1:17" x14ac:dyDescent="0.25">
      <c r="A9" s="10">
        <v>3</v>
      </c>
      <c r="B9" s="162" t="s">
        <v>157</v>
      </c>
      <c r="C9" s="41">
        <v>146000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161">
        <f t="shared" si="0"/>
        <v>146000</v>
      </c>
    </row>
    <row r="10" spans="1:17" x14ac:dyDescent="0.25">
      <c r="A10" s="10">
        <v>4</v>
      </c>
      <c r="B10" s="162" t="s">
        <v>158</v>
      </c>
      <c r="C10" s="41">
        <v>200548.4</v>
      </c>
      <c r="D10" s="41">
        <v>56128.75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161">
        <f t="shared" si="0"/>
        <v>256677.15</v>
      </c>
    </row>
    <row r="11" spans="1:17" x14ac:dyDescent="0.25">
      <c r="A11" s="10">
        <v>5</v>
      </c>
      <c r="B11" s="162" t="s">
        <v>159</v>
      </c>
      <c r="C11" s="41">
        <v>28730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161">
        <f t="shared" si="0"/>
        <v>28730</v>
      </c>
    </row>
    <row r="12" spans="1:17" x14ac:dyDescent="0.25">
      <c r="A12" s="10">
        <v>6</v>
      </c>
      <c r="B12" s="162" t="s">
        <v>160</v>
      </c>
      <c r="C12" s="41">
        <v>54558.94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161">
        <f t="shared" si="0"/>
        <v>54558.94</v>
      </c>
    </row>
    <row r="13" spans="1:17" x14ac:dyDescent="0.25">
      <c r="A13" s="10">
        <v>7</v>
      </c>
      <c r="B13" s="162" t="s">
        <v>161</v>
      </c>
      <c r="C13" s="41">
        <v>21880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161">
        <f t="shared" si="0"/>
        <v>21880</v>
      </c>
    </row>
    <row r="14" spans="1:17" x14ac:dyDescent="0.25">
      <c r="A14" s="10">
        <v>8</v>
      </c>
      <c r="B14" s="162" t="s">
        <v>162</v>
      </c>
      <c r="C14" s="41">
        <v>19000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161">
        <f t="shared" si="0"/>
        <v>19000</v>
      </c>
    </row>
    <row r="15" spans="1:17" x14ac:dyDescent="0.25">
      <c r="A15" s="10">
        <v>9</v>
      </c>
      <c r="B15" s="162" t="s">
        <v>163</v>
      </c>
      <c r="C15" s="41">
        <v>332231.67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161">
        <f t="shared" si="0"/>
        <v>332231.67</v>
      </c>
    </row>
    <row r="16" spans="1:17" x14ac:dyDescent="0.25">
      <c r="A16" s="10">
        <v>10</v>
      </c>
      <c r="B16" s="162" t="s">
        <v>164</v>
      </c>
      <c r="C16" s="41">
        <v>115900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161">
        <f t="shared" si="0"/>
        <v>115900</v>
      </c>
    </row>
    <row r="17" spans="1:17" x14ac:dyDescent="0.25">
      <c r="A17" s="10">
        <v>11</v>
      </c>
      <c r="B17" s="162" t="s">
        <v>165</v>
      </c>
      <c r="C17" s="41">
        <v>32000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161">
        <f t="shared" si="0"/>
        <v>32000</v>
      </c>
    </row>
    <row r="18" spans="1:17" x14ac:dyDescent="0.25">
      <c r="A18" s="10">
        <v>12</v>
      </c>
      <c r="B18" s="162" t="s">
        <v>166</v>
      </c>
      <c r="C18" s="41">
        <v>13303</v>
      </c>
      <c r="D18" s="41">
        <v>63592.5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161">
        <f t="shared" si="0"/>
        <v>76895.5</v>
      </c>
    </row>
    <row r="19" spans="1:17" x14ac:dyDescent="0.25">
      <c r="A19" s="10">
        <v>13</v>
      </c>
      <c r="B19" s="162" t="s">
        <v>167</v>
      </c>
      <c r="C19" s="41">
        <v>586174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161">
        <f t="shared" si="0"/>
        <v>586174</v>
      </c>
    </row>
    <row r="20" spans="1:17" x14ac:dyDescent="0.25">
      <c r="A20" s="10">
        <v>14</v>
      </c>
      <c r="B20" s="162" t="s">
        <v>168</v>
      </c>
      <c r="C20" s="41">
        <v>187110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61">
        <f t="shared" si="0"/>
        <v>187110</v>
      </c>
    </row>
    <row r="21" spans="1:17" x14ac:dyDescent="0.25">
      <c r="A21" s="10">
        <v>15</v>
      </c>
      <c r="B21" s="162" t="s">
        <v>169</v>
      </c>
      <c r="C21" s="41">
        <v>39511.980000000003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161">
        <f t="shared" si="0"/>
        <v>39511.980000000003</v>
      </c>
    </row>
    <row r="22" spans="1:17" x14ac:dyDescent="0.25">
      <c r="A22" s="10">
        <v>16</v>
      </c>
      <c r="B22" s="162" t="s">
        <v>170</v>
      </c>
      <c r="C22" s="41">
        <v>21334.45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161">
        <f t="shared" si="0"/>
        <v>21334.45</v>
      </c>
    </row>
    <row r="23" spans="1:17" x14ac:dyDescent="0.25">
      <c r="A23" s="10">
        <v>17</v>
      </c>
      <c r="B23" s="162" t="s">
        <v>171</v>
      </c>
      <c r="C23" s="41"/>
      <c r="D23" s="41">
        <v>22693.47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161">
        <f t="shared" si="0"/>
        <v>22693.47</v>
      </c>
    </row>
    <row r="24" spans="1:17" x14ac:dyDescent="0.25">
      <c r="A24" s="10">
        <v>18</v>
      </c>
      <c r="B24" s="162" t="s">
        <v>172</v>
      </c>
      <c r="C24" s="41"/>
      <c r="D24" s="41">
        <v>13000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161">
        <f t="shared" si="0"/>
        <v>13000</v>
      </c>
    </row>
    <row r="25" spans="1:17" x14ac:dyDescent="0.25">
      <c r="A25" s="10">
        <v>19</v>
      </c>
      <c r="B25" s="162" t="s">
        <v>173</v>
      </c>
      <c r="C25" s="41"/>
      <c r="D25" s="41">
        <v>7965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161">
        <f t="shared" si="0"/>
        <v>7965</v>
      </c>
    </row>
    <row r="26" spans="1:17" x14ac:dyDescent="0.25">
      <c r="A26" s="10">
        <v>20</v>
      </c>
      <c r="B26" s="162" t="s">
        <v>174</v>
      </c>
      <c r="C26" s="41"/>
      <c r="D26" s="41">
        <v>9027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161">
        <f t="shared" si="0"/>
        <v>9027</v>
      </c>
    </row>
    <row r="27" spans="1:17" x14ac:dyDescent="0.25">
      <c r="A27" s="10">
        <v>21</v>
      </c>
      <c r="B27" s="162" t="s">
        <v>175</v>
      </c>
      <c r="C27" s="41"/>
      <c r="D27" s="41">
        <v>11033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161">
        <f t="shared" si="0"/>
        <v>11033</v>
      </c>
    </row>
    <row r="28" spans="1:17" x14ac:dyDescent="0.25">
      <c r="A28" s="10">
        <v>22</v>
      </c>
      <c r="B28" s="162" t="s">
        <v>176</v>
      </c>
      <c r="C28" s="41"/>
      <c r="D28" s="41">
        <v>20060.080000000002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161">
        <f t="shared" si="0"/>
        <v>20060.080000000002</v>
      </c>
    </row>
    <row r="29" spans="1:17" x14ac:dyDescent="0.25">
      <c r="A29" s="10">
        <v>23</v>
      </c>
      <c r="B29" s="162" t="s">
        <v>177</v>
      </c>
      <c r="C29" s="41"/>
      <c r="D29" s="41">
        <v>105100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161">
        <f t="shared" si="0"/>
        <v>105100</v>
      </c>
    </row>
    <row r="30" spans="1:17" x14ac:dyDescent="0.25">
      <c r="A30" s="10">
        <v>24</v>
      </c>
      <c r="B30" s="162" t="s">
        <v>178</v>
      </c>
      <c r="C30" s="41"/>
      <c r="D30" s="41">
        <v>28000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161">
        <f t="shared" si="0"/>
        <v>28000</v>
      </c>
    </row>
    <row r="31" spans="1:17" x14ac:dyDescent="0.25">
      <c r="A31" s="10">
        <v>25</v>
      </c>
      <c r="B31" s="162" t="s">
        <v>179</v>
      </c>
      <c r="C31" s="41">
        <v>165586.79999999999</v>
      </c>
      <c r="D31" s="41">
        <v>98600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161">
        <f t="shared" si="0"/>
        <v>264186.8</v>
      </c>
    </row>
    <row r="32" spans="1:17" x14ac:dyDescent="0.25">
      <c r="A32" s="10">
        <v>26</v>
      </c>
      <c r="B32" s="162" t="s">
        <v>180</v>
      </c>
      <c r="C32" s="41"/>
      <c r="D32" s="41">
        <v>28040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161">
        <f t="shared" si="0"/>
        <v>28040</v>
      </c>
    </row>
    <row r="33" spans="1:17" x14ac:dyDescent="0.25">
      <c r="A33" s="10">
        <v>27</v>
      </c>
      <c r="B33" s="162" t="s">
        <v>181</v>
      </c>
      <c r="C33" s="41"/>
      <c r="D33" s="41"/>
      <c r="E33" s="41">
        <v>36237.800000000003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161">
        <f t="shared" si="0"/>
        <v>36237.800000000003</v>
      </c>
    </row>
    <row r="34" spans="1:17" x14ac:dyDescent="0.25">
      <c r="A34" s="10">
        <v>28</v>
      </c>
      <c r="B34" s="162" t="s">
        <v>182</v>
      </c>
      <c r="C34" s="41"/>
      <c r="D34" s="41"/>
      <c r="E34" s="41">
        <v>17751.740000000002</v>
      </c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161">
        <f t="shared" si="0"/>
        <v>17751.740000000002</v>
      </c>
    </row>
    <row r="35" spans="1:17" hidden="1" x14ac:dyDescent="0.25">
      <c r="A35" s="10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61">
        <f t="shared" ref="Q35:Q40" si="1">SUM(C35:P35)</f>
        <v>0</v>
      </c>
    </row>
    <row r="36" spans="1:17" hidden="1" x14ac:dyDescent="0.25">
      <c r="A36" s="10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61">
        <f t="shared" si="1"/>
        <v>0</v>
      </c>
    </row>
    <row r="37" spans="1:17" hidden="1" x14ac:dyDescent="0.25">
      <c r="A37" s="10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61">
        <f t="shared" si="1"/>
        <v>0</v>
      </c>
    </row>
    <row r="38" spans="1:17" hidden="1" x14ac:dyDescent="0.25">
      <c r="A38" s="10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61">
        <f t="shared" si="1"/>
        <v>0</v>
      </c>
    </row>
    <row r="39" spans="1:17" hidden="1" x14ac:dyDescent="0.25">
      <c r="A39" s="10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61">
        <f t="shared" si="1"/>
        <v>0</v>
      </c>
    </row>
    <row r="40" spans="1:17" x14ac:dyDescent="0.25">
      <c r="A40" s="10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59"/>
      <c r="O40" s="159"/>
      <c r="P40" s="159"/>
      <c r="Q40" s="161">
        <f t="shared" si="1"/>
        <v>0</v>
      </c>
    </row>
    <row r="41" spans="1:17" x14ac:dyDescent="0.25">
      <c r="A41" s="13" t="s">
        <v>1</v>
      </c>
      <c r="B41" s="14"/>
      <c r="C41" s="15">
        <f t="shared" ref="C41:Q41" si="2">SUM(C7:C40)</f>
        <v>2126760.4</v>
      </c>
      <c r="D41" s="15">
        <f t="shared" si="2"/>
        <v>488065.12</v>
      </c>
      <c r="E41" s="15">
        <f t="shared" si="2"/>
        <v>53989.540000000008</v>
      </c>
      <c r="F41" s="15">
        <f t="shared" si="2"/>
        <v>0</v>
      </c>
      <c r="G41" s="15">
        <f t="shared" si="2"/>
        <v>0</v>
      </c>
      <c r="H41" s="15">
        <f t="shared" si="2"/>
        <v>0</v>
      </c>
      <c r="I41" s="15">
        <f t="shared" si="2"/>
        <v>0</v>
      </c>
      <c r="J41" s="15">
        <f t="shared" si="2"/>
        <v>0</v>
      </c>
      <c r="K41" s="15">
        <f t="shared" si="2"/>
        <v>0</v>
      </c>
      <c r="L41" s="15">
        <f t="shared" si="2"/>
        <v>0</v>
      </c>
      <c r="M41" s="15">
        <f t="shared" si="2"/>
        <v>0</v>
      </c>
      <c r="N41" s="15">
        <f t="shared" si="2"/>
        <v>0</v>
      </c>
      <c r="O41" s="15">
        <f t="shared" si="2"/>
        <v>0</v>
      </c>
      <c r="P41" s="15">
        <f t="shared" si="2"/>
        <v>0</v>
      </c>
      <c r="Q41" s="156">
        <f t="shared" si="2"/>
        <v>2668815.06</v>
      </c>
    </row>
    <row r="44" spans="1:17" x14ac:dyDescent="0.25">
      <c r="B44" s="2" t="s">
        <v>24</v>
      </c>
      <c r="C44"/>
      <c r="D44"/>
      <c r="E44"/>
      <c r="F44"/>
      <c r="G44"/>
    </row>
    <row r="45" spans="1:17" x14ac:dyDescent="0.25">
      <c r="B45" t="s">
        <v>25</v>
      </c>
      <c r="C45" s="6"/>
      <c r="D45" s="227"/>
      <c r="E45" s="227"/>
      <c r="F45"/>
      <c r="G45"/>
    </row>
    <row r="46" spans="1:17" x14ac:dyDescent="0.25">
      <c r="B46" s="232"/>
      <c r="C46" s="232"/>
      <c r="D46" s="232"/>
      <c r="E46" s="232"/>
      <c r="F46" s="232"/>
      <c r="G46" s="5"/>
    </row>
    <row r="47" spans="1:17" x14ac:dyDescent="0.25">
      <c r="B47" s="232"/>
      <c r="C47" s="232"/>
      <c r="D47" s="232"/>
      <c r="E47" s="232"/>
      <c r="F47" s="232"/>
      <c r="G47" s="5"/>
    </row>
    <row r="48" spans="1:17" x14ac:dyDescent="0.25">
      <c r="B48" s="2"/>
      <c r="C48" s="9" t="s">
        <v>26</v>
      </c>
      <c r="E48" s="231" t="s">
        <v>27</v>
      </c>
      <c r="F48" s="231"/>
      <c r="G48" s="231"/>
      <c r="H48" s="231" t="s">
        <v>28</v>
      </c>
      <c r="I48" s="231"/>
      <c r="J48" s="118"/>
      <c r="K48" s="118"/>
      <c r="L48" s="118"/>
      <c r="M48" s="118"/>
      <c r="N48" s="118"/>
      <c r="O48" s="118"/>
      <c r="P48" s="118"/>
    </row>
    <row r="49" spans="2:8" x14ac:dyDescent="0.25">
      <c r="B49" s="2"/>
      <c r="C49"/>
      <c r="D49"/>
      <c r="E49"/>
      <c r="F49"/>
      <c r="G49"/>
      <c r="H49"/>
    </row>
  </sheetData>
  <mergeCells count="12">
    <mergeCell ref="E48:G48"/>
    <mergeCell ref="H48:I48"/>
    <mergeCell ref="B46:F47"/>
    <mergeCell ref="B2:Q2"/>
    <mergeCell ref="A1:Q1"/>
    <mergeCell ref="D45:E45"/>
    <mergeCell ref="A3:Q3"/>
    <mergeCell ref="A4:Q4"/>
    <mergeCell ref="A5:A6"/>
    <mergeCell ref="B5:B6"/>
    <mergeCell ref="Q5:Q6"/>
    <mergeCell ref="C5:P5"/>
  </mergeCells>
  <phoneticPr fontId="37" type="noConversion"/>
  <pageMargins left="0.25" right="0.25" top="0.75" bottom="0.75" header="0.3" footer="0.3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E5BC-EB1A-4F88-982D-C30D05608530}">
  <sheetPr>
    <pageSetUpPr fitToPage="1"/>
  </sheetPr>
  <dimension ref="A1:X30"/>
  <sheetViews>
    <sheetView zoomScaleNormal="100" workbookViewId="0">
      <selection activeCell="G35" sqref="G35"/>
    </sheetView>
  </sheetViews>
  <sheetFormatPr baseColWidth="10" defaultRowHeight="15" x14ac:dyDescent="0.25"/>
  <cols>
    <col min="1" max="1" width="6" customWidth="1"/>
    <col min="2" max="2" width="13.140625" customWidth="1"/>
    <col min="3" max="3" width="20" customWidth="1"/>
    <col min="4" max="4" width="23.140625" customWidth="1"/>
    <col min="5" max="5" width="11.140625" customWidth="1"/>
    <col min="6" max="6" width="39.5703125" customWidth="1"/>
    <col min="7" max="7" width="32.42578125" customWidth="1"/>
    <col min="8" max="8" width="17.7109375" customWidth="1"/>
    <col min="9" max="9" width="13.7109375" customWidth="1"/>
    <col min="10" max="10" width="10.42578125" customWidth="1"/>
    <col min="11" max="11" width="10.28515625" customWidth="1"/>
    <col min="12" max="12" width="8.42578125" customWidth="1"/>
    <col min="13" max="13" width="17.5703125" customWidth="1"/>
    <col min="14" max="14" width="12.85546875" customWidth="1"/>
    <col min="15" max="15" width="12.42578125" customWidth="1"/>
    <col min="16" max="16" width="9.7109375" customWidth="1"/>
    <col min="17" max="17" width="10.5703125" customWidth="1"/>
    <col min="18" max="18" width="10.28515625" customWidth="1"/>
    <col min="19" max="19" width="11.85546875" customWidth="1"/>
    <col min="20" max="20" width="11" customWidth="1"/>
    <col min="21" max="21" width="10.28515625" customWidth="1"/>
    <col min="22" max="22" width="11.7109375" customWidth="1"/>
    <col min="23" max="23" width="12.140625" customWidth="1"/>
    <col min="24" max="24" width="18.5703125" style="108" customWidth="1"/>
  </cols>
  <sheetData>
    <row r="1" spans="1:24" ht="23.25" x14ac:dyDescent="0.25">
      <c r="A1" s="253" t="s">
        <v>57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</row>
    <row r="2" spans="1:24" ht="23.25" x14ac:dyDescent="0.25">
      <c r="A2" s="254" t="s">
        <v>58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</row>
    <row r="3" spans="1:24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</row>
    <row r="4" spans="1:24" x14ac:dyDescent="0.25">
      <c r="A4" s="256" t="s">
        <v>370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</row>
    <row r="5" spans="1:24" x14ac:dyDescent="0.25">
      <c r="A5" s="245" t="s">
        <v>59</v>
      </c>
      <c r="B5" s="252" t="s">
        <v>60</v>
      </c>
      <c r="C5" s="252" t="s">
        <v>14</v>
      </c>
      <c r="D5" s="252" t="s">
        <v>61</v>
      </c>
      <c r="E5" s="257" t="s">
        <v>62</v>
      </c>
      <c r="F5" s="246" t="s">
        <v>63</v>
      </c>
      <c r="G5" s="246" t="s">
        <v>64</v>
      </c>
      <c r="H5" s="246" t="s">
        <v>65</v>
      </c>
      <c r="I5" s="246" t="s">
        <v>66</v>
      </c>
      <c r="J5" s="249" t="s">
        <v>67</v>
      </c>
      <c r="K5" s="252" t="s">
        <v>68</v>
      </c>
      <c r="L5" s="252"/>
      <c r="M5" s="244" t="s">
        <v>69</v>
      </c>
      <c r="N5" s="261" t="s">
        <v>70</v>
      </c>
      <c r="O5" s="261"/>
      <c r="P5" s="261"/>
      <c r="Q5" s="261"/>
      <c r="R5" s="261"/>
      <c r="S5" s="261"/>
      <c r="T5" s="261"/>
      <c r="U5" s="245" t="s">
        <v>71</v>
      </c>
      <c r="V5" s="245"/>
      <c r="W5" s="245" t="s">
        <v>72</v>
      </c>
      <c r="X5" s="260" t="s">
        <v>73</v>
      </c>
    </row>
    <row r="6" spans="1:24" x14ac:dyDescent="0.25">
      <c r="A6" s="245"/>
      <c r="B6" s="252"/>
      <c r="C6" s="252"/>
      <c r="D6" s="252"/>
      <c r="E6" s="258"/>
      <c r="F6" s="247"/>
      <c r="G6" s="247"/>
      <c r="H6" s="247"/>
      <c r="I6" s="247"/>
      <c r="J6" s="250"/>
      <c r="K6" s="252"/>
      <c r="L6" s="252"/>
      <c r="M6" s="244"/>
      <c r="N6" s="245" t="s">
        <v>74</v>
      </c>
      <c r="O6" s="245"/>
      <c r="P6" s="245" t="s">
        <v>75</v>
      </c>
      <c r="Q6" s="245" t="s">
        <v>76</v>
      </c>
      <c r="R6" s="245"/>
      <c r="S6" s="245" t="s">
        <v>77</v>
      </c>
      <c r="T6" s="245" t="s">
        <v>78</v>
      </c>
      <c r="U6" s="245" t="s">
        <v>79</v>
      </c>
      <c r="V6" s="245" t="s">
        <v>80</v>
      </c>
      <c r="W6" s="245"/>
      <c r="X6" s="260"/>
    </row>
    <row r="7" spans="1:24" ht="36" customHeight="1" x14ac:dyDescent="0.25">
      <c r="A7" s="245"/>
      <c r="B7" s="252"/>
      <c r="C7" s="252"/>
      <c r="D7" s="252"/>
      <c r="E7" s="259"/>
      <c r="F7" s="248"/>
      <c r="G7" s="248"/>
      <c r="H7" s="248"/>
      <c r="I7" s="248"/>
      <c r="J7" s="251"/>
      <c r="K7" s="83" t="s">
        <v>81</v>
      </c>
      <c r="L7" s="83" t="s">
        <v>82</v>
      </c>
      <c r="M7" s="244"/>
      <c r="N7" s="82" t="s">
        <v>83</v>
      </c>
      <c r="O7" s="82" t="s">
        <v>84</v>
      </c>
      <c r="P7" s="245"/>
      <c r="Q7" s="82" t="s">
        <v>85</v>
      </c>
      <c r="R7" s="82" t="s">
        <v>86</v>
      </c>
      <c r="S7" s="245"/>
      <c r="T7" s="245"/>
      <c r="U7" s="245"/>
      <c r="V7" s="245"/>
      <c r="W7" s="245"/>
      <c r="X7" s="260"/>
    </row>
    <row r="8" spans="1:24" ht="15.75" x14ac:dyDescent="0.25">
      <c r="A8" s="84">
        <v>1</v>
      </c>
      <c r="B8" s="176" t="s">
        <v>314</v>
      </c>
      <c r="C8" s="177" t="s">
        <v>315</v>
      </c>
      <c r="D8" s="178" t="s">
        <v>316</v>
      </c>
      <c r="E8" s="179"/>
      <c r="F8" s="179" t="s">
        <v>317</v>
      </c>
      <c r="G8" s="180" t="s">
        <v>318</v>
      </c>
      <c r="H8" s="85" t="s">
        <v>87</v>
      </c>
      <c r="I8" s="86" t="s">
        <v>362</v>
      </c>
      <c r="J8" s="192" t="s">
        <v>363</v>
      </c>
      <c r="K8" s="188">
        <v>42212</v>
      </c>
      <c r="L8" s="87"/>
      <c r="M8" s="88">
        <v>11000</v>
      </c>
      <c r="N8" s="89"/>
      <c r="O8" s="89"/>
      <c r="P8" s="90"/>
      <c r="Q8" s="89"/>
      <c r="R8" s="89"/>
      <c r="S8" s="89"/>
      <c r="T8" s="89"/>
      <c r="U8" s="89"/>
      <c r="V8" s="89"/>
      <c r="W8" s="89">
        <f t="shared" ref="W8:W17" si="0">M8-U8</f>
        <v>11000</v>
      </c>
      <c r="X8" s="91"/>
    </row>
    <row r="9" spans="1:24" x14ac:dyDescent="0.25">
      <c r="A9" s="84">
        <f>A8+1</f>
        <v>2</v>
      </c>
      <c r="B9" s="181" t="s">
        <v>319</v>
      </c>
      <c r="C9" s="182" t="s">
        <v>320</v>
      </c>
      <c r="D9" s="183" t="s">
        <v>321</v>
      </c>
      <c r="E9" s="183"/>
      <c r="F9" s="183" t="s">
        <v>322</v>
      </c>
      <c r="G9" s="180" t="s">
        <v>323</v>
      </c>
      <c r="H9" s="85" t="s">
        <v>87</v>
      </c>
      <c r="I9" s="86" t="s">
        <v>362</v>
      </c>
      <c r="J9" s="192" t="s">
        <v>364</v>
      </c>
      <c r="K9" s="188">
        <v>44287</v>
      </c>
      <c r="L9" s="87"/>
      <c r="M9" s="88">
        <v>10000</v>
      </c>
      <c r="N9" s="89"/>
      <c r="O9" s="89"/>
      <c r="P9" s="90"/>
      <c r="Q9" s="89"/>
      <c r="R9" s="89"/>
      <c r="S9" s="89"/>
      <c r="T9" s="89"/>
      <c r="U9" s="89"/>
      <c r="V9" s="89"/>
      <c r="W9" s="89">
        <f t="shared" si="0"/>
        <v>10000</v>
      </c>
      <c r="X9" s="91"/>
    </row>
    <row r="10" spans="1:24" x14ac:dyDescent="0.25">
      <c r="A10" s="84">
        <f t="shared" ref="A10:A17" si="1">A9+1</f>
        <v>3</v>
      </c>
      <c r="B10" s="181" t="s">
        <v>324</v>
      </c>
      <c r="C10" s="182" t="s">
        <v>325</v>
      </c>
      <c r="D10" s="183" t="s">
        <v>326</v>
      </c>
      <c r="E10" s="183"/>
      <c r="F10" s="183" t="s">
        <v>327</v>
      </c>
      <c r="G10" s="180" t="s">
        <v>328</v>
      </c>
      <c r="H10" s="85" t="s">
        <v>87</v>
      </c>
      <c r="I10" s="86" t="s">
        <v>362</v>
      </c>
      <c r="J10" s="192" t="s">
        <v>363</v>
      </c>
      <c r="K10" s="188">
        <v>44501</v>
      </c>
      <c r="L10" s="87"/>
      <c r="M10" s="88">
        <v>13000</v>
      </c>
      <c r="N10" s="89"/>
      <c r="O10" s="89"/>
      <c r="P10" s="90"/>
      <c r="Q10" s="89"/>
      <c r="R10" s="89"/>
      <c r="S10" s="89"/>
      <c r="T10" s="89"/>
      <c r="U10" s="89"/>
      <c r="V10" s="89"/>
      <c r="W10" s="89">
        <f t="shared" si="0"/>
        <v>13000</v>
      </c>
      <c r="X10" s="91"/>
    </row>
    <row r="11" spans="1:24" x14ac:dyDescent="0.25">
      <c r="A11" s="84">
        <f t="shared" si="1"/>
        <v>4</v>
      </c>
      <c r="B11" s="181" t="s">
        <v>329</v>
      </c>
      <c r="C11" s="182" t="s">
        <v>330</v>
      </c>
      <c r="D11" s="183" t="s">
        <v>331</v>
      </c>
      <c r="E11" s="183"/>
      <c r="F11" s="183" t="s">
        <v>332</v>
      </c>
      <c r="G11" s="180" t="s">
        <v>333</v>
      </c>
      <c r="H11" s="85" t="s">
        <v>87</v>
      </c>
      <c r="I11" s="86" t="s">
        <v>362</v>
      </c>
      <c r="J11" s="192" t="s">
        <v>364</v>
      </c>
      <c r="K11" s="188">
        <v>45327</v>
      </c>
      <c r="L11" s="92"/>
      <c r="M11" s="88">
        <v>17500</v>
      </c>
      <c r="N11" s="89"/>
      <c r="O11" s="89"/>
      <c r="P11" s="90"/>
      <c r="Q11" s="89"/>
      <c r="R11" s="89"/>
      <c r="S11" s="89"/>
      <c r="T11" s="89"/>
      <c r="U11" s="89"/>
      <c r="V11" s="89"/>
      <c r="W11" s="89">
        <f t="shared" si="0"/>
        <v>17500</v>
      </c>
      <c r="X11" s="91"/>
    </row>
    <row r="12" spans="1:24" x14ac:dyDescent="0.25">
      <c r="A12" s="84">
        <f t="shared" si="1"/>
        <v>5</v>
      </c>
      <c r="B12" s="181" t="s">
        <v>334</v>
      </c>
      <c r="C12" s="182" t="s">
        <v>335</v>
      </c>
      <c r="D12" s="183" t="s">
        <v>336</v>
      </c>
      <c r="E12" s="183"/>
      <c r="F12" s="183" t="s">
        <v>337</v>
      </c>
      <c r="G12" s="180" t="s">
        <v>338</v>
      </c>
      <c r="H12" s="85" t="s">
        <v>87</v>
      </c>
      <c r="I12" s="86" t="s">
        <v>362</v>
      </c>
      <c r="J12" s="192" t="s">
        <v>364</v>
      </c>
      <c r="K12" s="188">
        <v>44683</v>
      </c>
      <c r="L12" s="92"/>
      <c r="M12" s="88">
        <v>25000</v>
      </c>
      <c r="N12" s="89"/>
      <c r="O12" s="89"/>
      <c r="P12" s="90"/>
      <c r="Q12" s="89"/>
      <c r="R12" s="89"/>
      <c r="S12" s="89"/>
      <c r="T12" s="89"/>
      <c r="U12" s="89"/>
      <c r="V12" s="89"/>
      <c r="W12" s="89">
        <f t="shared" si="0"/>
        <v>25000</v>
      </c>
      <c r="X12" s="91"/>
    </row>
    <row r="13" spans="1:24" x14ac:dyDescent="0.25">
      <c r="A13" s="84">
        <f t="shared" si="1"/>
        <v>6</v>
      </c>
      <c r="B13" s="181" t="s">
        <v>339</v>
      </c>
      <c r="C13" s="182" t="s">
        <v>340</v>
      </c>
      <c r="D13" s="183" t="s">
        <v>341</v>
      </c>
      <c r="E13" s="183"/>
      <c r="F13" s="183" t="s">
        <v>332</v>
      </c>
      <c r="G13" s="180" t="s">
        <v>332</v>
      </c>
      <c r="H13" s="85" t="s">
        <v>87</v>
      </c>
      <c r="I13" s="86" t="s">
        <v>362</v>
      </c>
      <c r="J13" s="192" t="s">
        <v>364</v>
      </c>
      <c r="K13" s="188">
        <v>44774</v>
      </c>
      <c r="L13" s="93"/>
      <c r="M13" s="88">
        <v>15000</v>
      </c>
      <c r="N13" s="94"/>
      <c r="O13" s="94"/>
      <c r="P13" s="95"/>
      <c r="Q13" s="94"/>
      <c r="R13" s="94"/>
      <c r="S13" s="89"/>
      <c r="T13" s="89"/>
      <c r="U13" s="89"/>
      <c r="V13" s="89"/>
      <c r="W13" s="89">
        <f t="shared" si="0"/>
        <v>15000</v>
      </c>
      <c r="X13" s="91"/>
    </row>
    <row r="14" spans="1:24" ht="15.75" x14ac:dyDescent="0.25">
      <c r="A14" s="84">
        <f t="shared" si="1"/>
        <v>7</v>
      </c>
      <c r="B14" s="181" t="s">
        <v>342</v>
      </c>
      <c r="C14" s="182" t="s">
        <v>343</v>
      </c>
      <c r="D14" s="183" t="s">
        <v>344</v>
      </c>
      <c r="E14" s="184"/>
      <c r="F14" s="184" t="s">
        <v>345</v>
      </c>
      <c r="G14" s="180" t="s">
        <v>346</v>
      </c>
      <c r="H14" s="85" t="s">
        <v>87</v>
      </c>
      <c r="I14" s="86" t="s">
        <v>362</v>
      </c>
      <c r="J14" s="192" t="s">
        <v>364</v>
      </c>
      <c r="K14" s="189">
        <v>45328</v>
      </c>
      <c r="L14" s="87"/>
      <c r="M14" s="88">
        <v>17500</v>
      </c>
      <c r="N14" s="89"/>
      <c r="O14" s="89"/>
      <c r="P14" s="90"/>
      <c r="Q14" s="89"/>
      <c r="R14" s="89"/>
      <c r="S14" s="89"/>
      <c r="T14" s="89"/>
      <c r="U14" s="89"/>
      <c r="V14" s="89"/>
      <c r="W14" s="89">
        <f t="shared" si="0"/>
        <v>17500</v>
      </c>
      <c r="X14" s="96"/>
    </row>
    <row r="15" spans="1:24" ht="15.75" x14ac:dyDescent="0.25">
      <c r="A15" s="84">
        <f t="shared" si="1"/>
        <v>8</v>
      </c>
      <c r="B15" s="181" t="s">
        <v>347</v>
      </c>
      <c r="C15" s="182" t="s">
        <v>348</v>
      </c>
      <c r="D15" s="183" t="s">
        <v>349</v>
      </c>
      <c r="E15" s="184"/>
      <c r="F15" s="184" t="s">
        <v>350</v>
      </c>
      <c r="G15" s="180" t="s">
        <v>351</v>
      </c>
      <c r="H15" s="85" t="s">
        <v>87</v>
      </c>
      <c r="I15" s="86" t="s">
        <v>362</v>
      </c>
      <c r="J15" s="192" t="s">
        <v>365</v>
      </c>
      <c r="K15" s="189">
        <v>45536</v>
      </c>
      <c r="L15" s="87"/>
      <c r="M15" s="88">
        <v>25000</v>
      </c>
      <c r="N15" s="89"/>
      <c r="O15" s="89"/>
      <c r="P15" s="89"/>
      <c r="Q15" s="89"/>
      <c r="R15" s="89"/>
      <c r="S15" s="89"/>
      <c r="T15" s="89"/>
      <c r="U15" s="89"/>
      <c r="V15" s="89"/>
      <c r="W15" s="89">
        <f t="shared" si="0"/>
        <v>25000</v>
      </c>
      <c r="X15" s="96"/>
    </row>
    <row r="16" spans="1:24" x14ac:dyDescent="0.25">
      <c r="A16" s="84">
        <f t="shared" si="1"/>
        <v>9</v>
      </c>
      <c r="B16" s="181" t="s">
        <v>352</v>
      </c>
      <c r="C16" s="182" t="s">
        <v>353</v>
      </c>
      <c r="D16" s="183" t="s">
        <v>354</v>
      </c>
      <c r="E16" s="185"/>
      <c r="F16" s="185" t="s">
        <v>355</v>
      </c>
      <c r="G16" s="180" t="s">
        <v>356</v>
      </c>
      <c r="H16" s="85" t="s">
        <v>87</v>
      </c>
      <c r="I16" s="86" t="s">
        <v>362</v>
      </c>
      <c r="J16" s="192" t="s">
        <v>365</v>
      </c>
      <c r="K16" s="190">
        <v>43556</v>
      </c>
      <c r="L16" s="87"/>
      <c r="M16" s="88">
        <v>40000</v>
      </c>
      <c r="N16" s="89"/>
      <c r="O16" s="89"/>
      <c r="P16" s="90"/>
      <c r="Q16" s="89"/>
      <c r="R16" s="89"/>
      <c r="S16" s="89"/>
      <c r="T16" s="89"/>
      <c r="U16" s="89"/>
      <c r="V16" s="89"/>
      <c r="W16" s="89">
        <f t="shared" si="0"/>
        <v>40000</v>
      </c>
      <c r="X16" s="96"/>
    </row>
    <row r="17" spans="1:24" x14ac:dyDescent="0.25">
      <c r="A17" s="84">
        <f t="shared" si="1"/>
        <v>10</v>
      </c>
      <c r="B17" s="181" t="s">
        <v>357</v>
      </c>
      <c r="C17" s="182" t="s">
        <v>358</v>
      </c>
      <c r="D17" s="183" t="s">
        <v>359</v>
      </c>
      <c r="E17" s="186"/>
      <c r="F17" s="186" t="s">
        <v>360</v>
      </c>
      <c r="G17" s="187" t="s">
        <v>361</v>
      </c>
      <c r="H17" s="85" t="s">
        <v>87</v>
      </c>
      <c r="I17" s="86" t="s">
        <v>362</v>
      </c>
      <c r="J17" s="192" t="s">
        <v>365</v>
      </c>
      <c r="K17" s="191">
        <v>44150</v>
      </c>
      <c r="L17" s="87"/>
      <c r="M17" s="88">
        <v>25000</v>
      </c>
      <c r="N17" s="89"/>
      <c r="O17" s="89"/>
      <c r="P17" s="89"/>
      <c r="Q17" s="89"/>
      <c r="R17" s="89"/>
      <c r="S17" s="89"/>
      <c r="T17" s="89"/>
      <c r="U17" s="89"/>
      <c r="V17" s="89"/>
      <c r="W17" s="89">
        <f t="shared" si="0"/>
        <v>25000</v>
      </c>
      <c r="X17" s="96"/>
    </row>
    <row r="18" spans="1:24" x14ac:dyDescent="0.25">
      <c r="A18" s="263" t="s">
        <v>88</v>
      </c>
      <c r="B18" s="263"/>
      <c r="C18" s="263"/>
      <c r="D18" s="263"/>
      <c r="E18" s="263"/>
      <c r="F18" s="263"/>
      <c r="G18" s="263"/>
      <c r="H18" s="263"/>
      <c r="I18" s="263"/>
      <c r="J18" s="99"/>
      <c r="K18" s="100">
        <v>377</v>
      </c>
      <c r="L18" s="99"/>
      <c r="M18" s="101">
        <f t="shared" ref="M18:W18" si="2">SUM(M8:M17)</f>
        <v>199000</v>
      </c>
      <c r="N18" s="101">
        <f t="shared" si="2"/>
        <v>0</v>
      </c>
      <c r="O18" s="101">
        <f t="shared" si="2"/>
        <v>0</v>
      </c>
      <c r="P18" s="101">
        <f t="shared" si="2"/>
        <v>0</v>
      </c>
      <c r="Q18" s="101">
        <f t="shared" si="2"/>
        <v>0</v>
      </c>
      <c r="R18" s="101">
        <f t="shared" si="2"/>
        <v>0</v>
      </c>
      <c r="S18" s="101">
        <f t="shared" si="2"/>
        <v>0</v>
      </c>
      <c r="T18" s="101">
        <f t="shared" si="2"/>
        <v>0</v>
      </c>
      <c r="U18" s="101">
        <f t="shared" si="2"/>
        <v>0</v>
      </c>
      <c r="V18" s="101">
        <f t="shared" si="2"/>
        <v>0</v>
      </c>
      <c r="W18" s="101">
        <f t="shared" si="2"/>
        <v>199000</v>
      </c>
      <c r="X18" s="102"/>
    </row>
    <row r="19" spans="1:24" s="98" customFormat="1" x14ac:dyDescent="0.25">
      <c r="A19" s="103"/>
      <c r="B19" s="103"/>
      <c r="C19" s="103"/>
      <c r="D19" s="103"/>
      <c r="E19" s="103"/>
      <c r="F19" s="103"/>
      <c r="G19" s="103"/>
      <c r="H19" s="103"/>
      <c r="I19" s="103"/>
      <c r="K19" s="104"/>
      <c r="M19" s="105"/>
      <c r="N19" s="105"/>
      <c r="O19" s="105"/>
      <c r="P19" s="106"/>
      <c r="Q19" s="105"/>
      <c r="R19" s="105"/>
      <c r="S19" s="105"/>
      <c r="T19" s="105"/>
      <c r="U19" s="105"/>
      <c r="V19" s="105"/>
      <c r="W19" s="97"/>
      <c r="X19" s="75"/>
    </row>
    <row r="20" spans="1:24" x14ac:dyDescent="0.25">
      <c r="A20" s="109"/>
      <c r="B20" s="104"/>
      <c r="C20" s="104"/>
      <c r="D20" s="104"/>
      <c r="E20" s="107"/>
      <c r="F20" s="104"/>
      <c r="G20" s="104"/>
    </row>
    <row r="21" spans="1:24" x14ac:dyDescent="0.25">
      <c r="A21" s="262" t="s">
        <v>366</v>
      </c>
      <c r="B21" s="262"/>
      <c r="C21" s="193"/>
      <c r="D21" s="193"/>
      <c r="E21" s="262" t="s">
        <v>367</v>
      </c>
      <c r="F21" s="262"/>
      <c r="G21" s="110"/>
      <c r="H21" t="s">
        <v>369</v>
      </c>
    </row>
    <row r="22" spans="1:24" x14ac:dyDescent="0.25">
      <c r="A22" s="262" t="s">
        <v>368</v>
      </c>
      <c r="B22" s="262"/>
      <c r="C22" s="193"/>
      <c r="D22" s="193"/>
      <c r="E22" s="262" t="s">
        <v>28</v>
      </c>
      <c r="F22" s="262"/>
      <c r="G22" s="111"/>
      <c r="H22" t="s">
        <v>26</v>
      </c>
    </row>
    <row r="23" spans="1:24" x14ac:dyDescent="0.25">
      <c r="A23" s="193"/>
      <c r="B23" s="193"/>
      <c r="C23" s="193"/>
      <c r="D23" s="193"/>
      <c r="E23" s="193"/>
      <c r="F23" s="193"/>
      <c r="G23" s="111"/>
      <c r="H23" s="111"/>
    </row>
    <row r="24" spans="1:24" x14ac:dyDescent="0.25">
      <c r="A24" s="111"/>
      <c r="B24" s="111"/>
      <c r="C24" s="111"/>
      <c r="D24" s="111"/>
      <c r="E24" s="111"/>
      <c r="F24" s="111"/>
      <c r="G24" s="111"/>
      <c r="H24" s="111"/>
    </row>
    <row r="25" spans="1:24" x14ac:dyDescent="0.25">
      <c r="A25" s="111"/>
      <c r="B25" s="112"/>
      <c r="C25" s="111"/>
      <c r="D25" s="111"/>
      <c r="E25" s="111"/>
      <c r="F25" s="111"/>
      <c r="G25" s="111"/>
      <c r="H25" s="111"/>
    </row>
    <row r="26" spans="1:24" x14ac:dyDescent="0.25">
      <c r="A26" s="113"/>
      <c r="B26" s="112"/>
      <c r="C26" s="111"/>
      <c r="D26" s="111"/>
      <c r="E26" s="111"/>
      <c r="F26" s="111"/>
      <c r="G26" s="111"/>
      <c r="I26" s="111"/>
    </row>
    <row r="27" spans="1:24" x14ac:dyDescent="0.25">
      <c r="A27" s="110"/>
      <c r="B27" s="110"/>
      <c r="C27" s="110"/>
      <c r="D27" s="110"/>
      <c r="E27" s="111"/>
      <c r="F27" s="110"/>
      <c r="G27" s="110"/>
      <c r="H27" s="110"/>
    </row>
    <row r="28" spans="1:24" x14ac:dyDescent="0.25">
      <c r="A28" s="111"/>
      <c r="B28" s="111"/>
      <c r="C28" s="111"/>
      <c r="D28" s="111"/>
      <c r="E28" s="111"/>
      <c r="F28" s="111"/>
      <c r="G28" s="111"/>
      <c r="H28" s="111"/>
    </row>
    <row r="29" spans="1:24" x14ac:dyDescent="0.25">
      <c r="J29" s="111"/>
    </row>
    <row r="30" spans="1:24" x14ac:dyDescent="0.25">
      <c r="J30" s="114"/>
    </row>
  </sheetData>
  <autoFilter ref="A7:X18" xr:uid="{00000000-0009-0000-0000-000000000000}"/>
  <mergeCells count="32">
    <mergeCell ref="A21:B21"/>
    <mergeCell ref="E21:F21"/>
    <mergeCell ref="A22:B22"/>
    <mergeCell ref="E22:F22"/>
    <mergeCell ref="A18:I18"/>
    <mergeCell ref="A1:X1"/>
    <mergeCell ref="A2:X2"/>
    <mergeCell ref="A3:X3"/>
    <mergeCell ref="A4:X4"/>
    <mergeCell ref="A5:A7"/>
    <mergeCell ref="B5:B7"/>
    <mergeCell ref="C5:C7"/>
    <mergeCell ref="D5:D7"/>
    <mergeCell ref="E5:E7"/>
    <mergeCell ref="F5:F7"/>
    <mergeCell ref="W5:W7"/>
    <mergeCell ref="X5:X7"/>
    <mergeCell ref="N6:O6"/>
    <mergeCell ref="P6:P7"/>
    <mergeCell ref="N5:T5"/>
    <mergeCell ref="U5:V5"/>
    <mergeCell ref="G5:G7"/>
    <mergeCell ref="H5:H7"/>
    <mergeCell ref="I5:I7"/>
    <mergeCell ref="J5:J7"/>
    <mergeCell ref="K5:L6"/>
    <mergeCell ref="M5:M7"/>
    <mergeCell ref="T6:T7"/>
    <mergeCell ref="U6:U7"/>
    <mergeCell ref="V6:V7"/>
    <mergeCell ref="Q6:R6"/>
    <mergeCell ref="S6:S7"/>
  </mergeCells>
  <conditionalFormatting sqref="E8:F13">
    <cfRule type="cellIs" dxfId="5" priority="2" stopIfTrue="1" operator="equal">
      <formula>#N/A</formula>
    </cfRule>
  </conditionalFormatting>
  <conditionalFormatting sqref="E17:F17">
    <cfRule type="cellIs" dxfId="4" priority="4" stopIfTrue="1" operator="equal">
      <formula>#N/A</formula>
    </cfRule>
  </conditionalFormatting>
  <conditionalFormatting sqref="G11">
    <cfRule type="cellIs" dxfId="3" priority="8" stopIfTrue="1" operator="equal">
      <formula>#N/A</formula>
    </cfRule>
  </conditionalFormatting>
  <conditionalFormatting sqref="G8:H8">
    <cfRule type="cellIs" dxfId="2" priority="5" stopIfTrue="1" operator="equal">
      <formula>#N/A</formula>
    </cfRule>
  </conditionalFormatting>
  <conditionalFormatting sqref="H9:H17">
    <cfRule type="cellIs" dxfId="1" priority="1" stopIfTrue="1" operator="equal">
      <formula>#N/A</formula>
    </cfRule>
  </conditionalFormatting>
  <conditionalFormatting sqref="J30">
    <cfRule type="duplicateValues" dxfId="0" priority="21" stopIfTrue="1"/>
  </conditionalFormatting>
  <pageMargins left="0.23622047244094491" right="0.23622047244094491" top="0.74803149606299213" bottom="0.74803149606299213" header="0.31496062992125984" footer="0.31496062992125984"/>
  <pageSetup paperSize="5" scale="51" fitToHeight="0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4D61-B566-4AD4-BC83-2281D3CEEDD0}">
  <dimension ref="A2:H21"/>
  <sheetViews>
    <sheetView topLeftCell="B9" workbookViewId="0">
      <selection activeCell="C14" sqref="C14"/>
    </sheetView>
  </sheetViews>
  <sheetFormatPr baseColWidth="10" defaultRowHeight="15" x14ac:dyDescent="0.25"/>
  <cols>
    <col min="2" max="2" width="28.42578125" customWidth="1"/>
    <col min="3" max="3" width="27" customWidth="1"/>
    <col min="4" max="4" width="23" customWidth="1"/>
    <col min="6" max="6" width="21.85546875" customWidth="1"/>
    <col min="7" max="7" width="18.28515625" customWidth="1"/>
    <col min="8" max="8" width="18.85546875" customWidth="1"/>
  </cols>
  <sheetData>
    <row r="2" spans="1:8" x14ac:dyDescent="0.25">
      <c r="A2" s="197" t="s">
        <v>89</v>
      </c>
      <c r="B2" s="197"/>
      <c r="C2" s="197"/>
      <c r="D2" s="197"/>
      <c r="E2" s="197"/>
      <c r="F2" s="197"/>
      <c r="G2" s="197"/>
      <c r="H2" s="197"/>
    </row>
    <row r="3" spans="1:8" x14ac:dyDescent="0.25">
      <c r="A3" s="227" t="s">
        <v>90</v>
      </c>
      <c r="B3" s="227"/>
      <c r="C3" s="227"/>
      <c r="D3" s="227"/>
      <c r="E3" s="227"/>
      <c r="F3" s="227"/>
      <c r="G3" s="227"/>
      <c r="H3" s="227"/>
    </row>
    <row r="4" spans="1:8" x14ac:dyDescent="0.25">
      <c r="A4" s="227" t="s">
        <v>91</v>
      </c>
      <c r="B4" s="227"/>
      <c r="C4" s="227"/>
      <c r="D4" s="227"/>
      <c r="E4" s="227"/>
      <c r="F4" s="227"/>
      <c r="G4" s="227"/>
      <c r="H4" s="227"/>
    </row>
    <row r="5" spans="1:8" x14ac:dyDescent="0.25">
      <c r="H5" s="2"/>
    </row>
    <row r="6" spans="1:8" x14ac:dyDescent="0.25">
      <c r="A6" s="265" t="s">
        <v>92</v>
      </c>
      <c r="B6" s="265"/>
      <c r="C6" s="265"/>
      <c r="D6" s="265"/>
      <c r="E6" s="265"/>
      <c r="F6" s="99" t="s">
        <v>93</v>
      </c>
      <c r="H6" s="99" t="s">
        <v>94</v>
      </c>
    </row>
    <row r="7" spans="1:8" x14ac:dyDescent="0.25">
      <c r="A7" s="266" t="s">
        <v>95</v>
      </c>
      <c r="B7" s="266"/>
      <c r="C7" s="99" t="s">
        <v>96</v>
      </c>
      <c r="E7" t="s">
        <v>97</v>
      </c>
    </row>
    <row r="8" spans="1:8" ht="30" x14ac:dyDescent="0.25">
      <c r="A8" s="115" t="s">
        <v>98</v>
      </c>
      <c r="B8" s="115" t="s">
        <v>99</v>
      </c>
      <c r="C8" s="115" t="s">
        <v>100</v>
      </c>
      <c r="D8" s="115" t="s">
        <v>101</v>
      </c>
      <c r="E8" s="115" t="s">
        <v>102</v>
      </c>
      <c r="F8" s="115" t="s">
        <v>103</v>
      </c>
      <c r="G8" s="115" t="s">
        <v>104</v>
      </c>
      <c r="H8" s="115" t="s">
        <v>105</v>
      </c>
    </row>
    <row r="9" spans="1:8" x14ac:dyDescent="0.25">
      <c r="A9" s="7"/>
      <c r="B9" s="7"/>
      <c r="C9" s="7"/>
      <c r="D9" s="7"/>
      <c r="E9" s="7"/>
      <c r="F9" s="7"/>
      <c r="G9" s="7"/>
      <c r="H9" s="116"/>
    </row>
    <row r="10" spans="1:8" x14ac:dyDescent="0.25">
      <c r="A10" s="7"/>
      <c r="B10" s="7"/>
      <c r="C10" s="7"/>
      <c r="D10" s="7"/>
      <c r="E10" s="7"/>
      <c r="F10" s="7"/>
      <c r="G10" s="7"/>
      <c r="H10" s="116"/>
    </row>
    <row r="11" spans="1:8" x14ac:dyDescent="0.25">
      <c r="A11" s="7"/>
      <c r="B11" s="7"/>
      <c r="C11" s="7"/>
      <c r="D11" s="7"/>
      <c r="E11" s="7"/>
      <c r="F11" s="7"/>
      <c r="G11" s="7"/>
      <c r="H11" s="116"/>
    </row>
    <row r="12" spans="1:8" x14ac:dyDescent="0.25">
      <c r="A12" s="7"/>
      <c r="B12" s="7"/>
      <c r="C12" s="7"/>
      <c r="D12" s="7"/>
      <c r="E12" s="7"/>
      <c r="F12" s="7"/>
      <c r="G12" s="7"/>
      <c r="H12" s="116"/>
    </row>
    <row r="13" spans="1:8" x14ac:dyDescent="0.25">
      <c r="A13" s="7"/>
      <c r="B13" s="7"/>
      <c r="C13" s="7"/>
      <c r="D13" s="7"/>
      <c r="E13" s="7"/>
      <c r="F13" s="7"/>
      <c r="G13" s="7"/>
      <c r="H13" s="116"/>
    </row>
    <row r="14" spans="1:8" x14ac:dyDescent="0.25">
      <c r="A14" s="7"/>
      <c r="B14" s="7"/>
      <c r="C14" s="7"/>
      <c r="D14" s="7"/>
      <c r="E14" s="7"/>
      <c r="F14" s="7"/>
      <c r="G14" s="7"/>
      <c r="H14" s="116"/>
    </row>
    <row r="15" spans="1:8" x14ac:dyDescent="0.25">
      <c r="A15" s="7"/>
      <c r="B15" s="7"/>
      <c r="C15" s="7"/>
      <c r="D15" s="7"/>
      <c r="E15" s="7"/>
      <c r="F15" s="7"/>
      <c r="G15" s="7"/>
      <c r="H15" s="116"/>
    </row>
    <row r="16" spans="1:8" x14ac:dyDescent="0.25">
      <c r="A16" s="264" t="s">
        <v>106</v>
      </c>
      <c r="B16" s="264"/>
      <c r="C16" s="264"/>
      <c r="D16" s="264"/>
      <c r="E16" s="264"/>
      <c r="F16" s="264"/>
      <c r="G16" s="264"/>
      <c r="H16" s="116">
        <f>SUM(H9:H15)</f>
        <v>0</v>
      </c>
    </row>
    <row r="17" spans="1:8" x14ac:dyDescent="0.25">
      <c r="H17" s="2"/>
    </row>
    <row r="18" spans="1:8" x14ac:dyDescent="0.25">
      <c r="A18" t="s">
        <v>107</v>
      </c>
      <c r="H18" s="2"/>
    </row>
    <row r="19" spans="1:8" x14ac:dyDescent="0.25">
      <c r="H19" s="2"/>
    </row>
    <row r="20" spans="1:8" x14ac:dyDescent="0.25">
      <c r="H20" s="2"/>
    </row>
    <row r="21" spans="1:8" x14ac:dyDescent="0.25">
      <c r="H21" s="2"/>
    </row>
  </sheetData>
  <mergeCells count="6">
    <mergeCell ref="A16:G16"/>
    <mergeCell ref="A2:H2"/>
    <mergeCell ref="A3:H3"/>
    <mergeCell ref="A4:H4"/>
    <mergeCell ref="A6:E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Obligaciones</vt:lpstr>
      <vt:lpstr>Ingresos segun origen Hospital </vt:lpstr>
      <vt:lpstr>DEUDA X FACTURA</vt:lpstr>
      <vt:lpstr>SALDO X ANTIGUEDAD</vt:lpstr>
      <vt:lpstr>DEUDA X PERIODO</vt:lpstr>
      <vt:lpstr>NOMINA</vt:lpstr>
      <vt:lpstr>COMPENSACION SEGURIDAD</vt:lpstr>
      <vt:lpstr>NOMINA!Área_de_impresión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Dell</cp:lastModifiedBy>
  <cp:lastPrinted>2026-01-20T16:18:00Z</cp:lastPrinted>
  <dcterms:created xsi:type="dcterms:W3CDTF">2022-04-28T15:08:26Z</dcterms:created>
  <dcterms:modified xsi:type="dcterms:W3CDTF">2026-09-03T13:40:25Z</dcterms:modified>
</cp:coreProperties>
</file>