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 firstSheet="3" activeTab="6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." sheetId="21" r:id="rId8"/>
    <sheet name="Hoja1" sheetId="20" r:id="rId9"/>
    <sheet name="SEPTIEMBRE" sheetId="22" r:id="rId10"/>
    <sheet name="OCTUBRE" sheetId="2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3" l="1"/>
  <c r="H38" i="23"/>
  <c r="H32" i="23"/>
  <c r="H32" i="22"/>
  <c r="B49" i="22" l="1"/>
  <c r="H38" i="22"/>
  <c r="H51" i="21" l="1"/>
  <c r="H63" i="19" l="1"/>
  <c r="B62" i="21" l="1"/>
  <c r="H57" i="21"/>
  <c r="N23" i="20" l="1"/>
  <c r="K30" i="20" l="1"/>
  <c r="B74" i="19" l="1"/>
  <c r="H69" i="19"/>
  <c r="H42" i="18" l="1"/>
  <c r="H44" i="17" l="1"/>
  <c r="H48" i="18" l="1"/>
  <c r="B53" i="18" l="1"/>
  <c r="H50" i="17"/>
  <c r="B60" i="17" l="1"/>
  <c r="B57" i="16"/>
  <c r="H41" i="16"/>
  <c r="H35" i="16"/>
  <c r="H50" i="15" l="1"/>
  <c r="H44" i="15"/>
  <c r="B66" i="15" l="1"/>
  <c r="B101" i="14"/>
  <c r="B102" i="14"/>
  <c r="B103" i="14"/>
  <c r="B104" i="14"/>
  <c r="B105" i="14"/>
  <c r="B106" i="14"/>
  <c r="B107" i="14"/>
  <c r="B109" i="14"/>
  <c r="B108" i="14"/>
  <c r="B110" i="14"/>
  <c r="B111" i="14"/>
  <c r="B98" i="14"/>
  <c r="B99" i="14"/>
  <c r="B97" i="14"/>
  <c r="B100" i="14"/>
  <c r="H89" i="14"/>
  <c r="H95" i="14" l="1"/>
  <c r="H46" i="13" l="1"/>
  <c r="B73" i="13" l="1"/>
  <c r="H52" i="13"/>
</calcChain>
</file>

<file path=xl/sharedStrings.xml><?xml version="1.0" encoding="utf-8"?>
<sst xmlns="http://schemas.openxmlformats.org/spreadsheetml/2006/main" count="1630" uniqueCount="583">
  <si>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</si>
  <si>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</si>
  <si>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</si>
  <si>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</si>
  <si>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</si>
  <si>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</si>
  <si>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</si>
  <si>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</si>
  <si>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</si>
  <si>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>N0 FACTURA Fiscal NCF</t>
  </si>
  <si>
    <t>Fuente. Financ. (FR-VS)</t>
  </si>
  <si>
    <t>Beneficiario</t>
  </si>
  <si>
    <t>Rubro</t>
  </si>
  <si>
    <t>N0 Cta. Objetal del Gasto</t>
  </si>
  <si>
    <t>VS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</si>
  <si>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</si>
  <si>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</si>
  <si>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</si>
  <si>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</si>
  <si>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</si>
  <si>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</si>
  <si>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</si>
  <si>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</si>
  <si>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</si>
  <si>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</si>
  <si>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</si>
  <si>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</si>
  <si>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</si>
  <si>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</si>
  <si>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</si>
  <si>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</si>
  <si>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>DINAMED</t>
  </si>
  <si>
    <t>B1500020632</t>
  </si>
  <si>
    <t>B1500020562</t>
  </si>
  <si>
    <t>B1500020697</t>
  </si>
  <si>
    <t>B1500020795</t>
  </si>
  <si>
    <t>B1500020724</t>
  </si>
  <si>
    <t>B1500020784</t>
  </si>
  <si>
    <t>BIONUCLEAR</t>
  </si>
  <si>
    <t>CRUZ AYALA</t>
  </si>
  <si>
    <t>FERRETERIA MADETECO</t>
  </si>
  <si>
    <t>LABORATORIOS PATRIAS RIVAS</t>
  </si>
  <si>
    <t>BIO-NUCLEAR</t>
  </si>
  <si>
    <t>RESUMEN DE CUENTAS POR OBJETA</t>
  </si>
  <si>
    <t>FARMACIA LOS MELONES</t>
  </si>
  <si>
    <t>AYUNTAMIENTO</t>
  </si>
  <si>
    <t>B1500023308</t>
  </si>
  <si>
    <t>B1500023419</t>
  </si>
  <si>
    <t>JOSE LUIS HERNANDEZ</t>
  </si>
  <si>
    <t>B1500001944</t>
  </si>
  <si>
    <t>TOTAL:</t>
  </si>
  <si>
    <t>B1500002038</t>
  </si>
  <si>
    <t>B1500023709</t>
  </si>
  <si>
    <t>B1500002046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</si>
  <si>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</si>
  <si>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E450000031125</t>
  </si>
  <si>
    <t xml:space="preserve">                                                                                                                                                                               </t>
  </si>
  <si>
    <t>BIO-NOVA</t>
  </si>
  <si>
    <t>B1500002008</t>
  </si>
  <si>
    <t>B1500000141</t>
  </si>
  <si>
    <t>B1500001980</t>
  </si>
  <si>
    <t>B1500037346</t>
  </si>
  <si>
    <t>B1500002404</t>
  </si>
  <si>
    <t>B1500023977</t>
  </si>
  <si>
    <t>B1500024031</t>
  </si>
  <si>
    <t>ANALITICAS PCT INGRESADOS</t>
  </si>
  <si>
    <t>MEDICAMENTOS PCT INGRESADOS</t>
  </si>
  <si>
    <t>B1500020111</t>
  </si>
  <si>
    <t>BELLON FERRETERIA</t>
  </si>
  <si>
    <t>ARTICULO ELECTRICO</t>
  </si>
  <si>
    <t>CLARO DOMINICANA</t>
  </si>
  <si>
    <t>TELECOMUNICACIONES</t>
  </si>
  <si>
    <t>B1500037311</t>
  </si>
  <si>
    <t>COMPRA DE REACTIVOS LAB.</t>
  </si>
  <si>
    <t>AIR LIQUE</t>
  </si>
  <si>
    <t>COMPRA DE OXIGENO</t>
  </si>
  <si>
    <t>B1500023533</t>
  </si>
  <si>
    <t>B1500023912</t>
  </si>
  <si>
    <t>B1500000830</t>
  </si>
  <si>
    <t>GUZMAN VEGETALES</t>
  </si>
  <si>
    <t>COMPRA DE ALIMENTOS</t>
  </si>
  <si>
    <t>B15000001677</t>
  </si>
  <si>
    <t>GUAZUMA</t>
  </si>
  <si>
    <t>COMPRA DE AGUA</t>
  </si>
  <si>
    <t>GAS ANTILLANO/INDUSTRIA RODRIGUEZ</t>
  </si>
  <si>
    <t>GAS GLP/GAS GRANEL</t>
  </si>
  <si>
    <t>B1500013748</t>
  </si>
  <si>
    <t>REACTIVOS</t>
  </si>
  <si>
    <t>B1500056255</t>
  </si>
  <si>
    <t>ALTICE DOMINICANA</t>
  </si>
  <si>
    <t>COMPAÑÍA TLEFONICA</t>
  </si>
  <si>
    <t>B1500037851</t>
  </si>
  <si>
    <t>B1500002024</t>
  </si>
  <si>
    <t>B1500007068</t>
  </si>
  <si>
    <t>REFRIGERACION GABY</t>
  </si>
  <si>
    <t>PRODUCTOS DE REFRIGERACION</t>
  </si>
  <si>
    <t>RECOGIDA DE BASURA</t>
  </si>
  <si>
    <t>01 AL  Enero 31 del año 2024</t>
  </si>
  <si>
    <t>MIGUEL GONZALEZ</t>
  </si>
  <si>
    <t>TRANSPORTE</t>
  </si>
  <si>
    <t>B1500000133</t>
  </si>
  <si>
    <t>MANTENIMIENTO</t>
  </si>
  <si>
    <t>ANTONIO POLANCO</t>
  </si>
  <si>
    <t>JORGE GONZALEZ</t>
  </si>
  <si>
    <t>B1500000195</t>
  </si>
  <si>
    <t>ISMAEL ANTONIO DIAZ</t>
  </si>
  <si>
    <t>REPUESTOS FERRETEROS</t>
  </si>
  <si>
    <t>SUNILDA ENCARNACION</t>
  </si>
  <si>
    <t>FLORISTERIA</t>
  </si>
  <si>
    <t>B1500001534</t>
  </si>
  <si>
    <t>MILTON TERABYTE</t>
  </si>
  <si>
    <t>MATERIALES DE OFICINA</t>
  </si>
  <si>
    <t>B1500002447</t>
  </si>
  <si>
    <t>ESTACION PRIMERA DEL SUR</t>
  </si>
  <si>
    <t>COMBUSTIBLE</t>
  </si>
  <si>
    <t>SANTO MARTE</t>
  </si>
  <si>
    <t>JARDINERIA</t>
  </si>
  <si>
    <t>B1500000090</t>
  </si>
  <si>
    <t>VICTOR MANUEL ARIAS</t>
  </si>
  <si>
    <t>ALIMENTOS</t>
  </si>
  <si>
    <t>JOSE MELO</t>
  </si>
  <si>
    <t>B1500000840</t>
  </si>
  <si>
    <t>PRODUCTOS Y VEGETALES</t>
  </si>
  <si>
    <t>B1500000836</t>
  </si>
  <si>
    <t>B1500003135</t>
  </si>
  <si>
    <t>ARTICULOS FERRETEROS</t>
  </si>
  <si>
    <t>FERRETERIA QUICALLERIA</t>
  </si>
  <si>
    <t>B1500003125</t>
  </si>
  <si>
    <t>B1500001207</t>
  </si>
  <si>
    <t>B1500001024</t>
  </si>
  <si>
    <t>B1500001049</t>
  </si>
  <si>
    <t>B1500002464</t>
  </si>
  <si>
    <t>B1500001308</t>
  </si>
  <si>
    <t>EMPRESAS CABOD</t>
  </si>
  <si>
    <t>MATERIALES DE LIMPIEZA</t>
  </si>
  <si>
    <t>B1500000922</t>
  </si>
  <si>
    <t>VELEZ IMPORT</t>
  </si>
  <si>
    <t>B1500002027</t>
  </si>
  <si>
    <t>MEDICAMENTOS</t>
  </si>
  <si>
    <t>B1500003364</t>
  </si>
  <si>
    <t>VAL-KAMED</t>
  </si>
  <si>
    <t>MATERIALES DESECHABLES MED</t>
  </si>
  <si>
    <t>B1500003392</t>
  </si>
  <si>
    <t>MATERIAL GASTABLE DE PAPELERIA</t>
  </si>
  <si>
    <t>IMPRESOS BANILEJO</t>
  </si>
  <si>
    <t>B1500000099</t>
  </si>
  <si>
    <t>VECTRA CONSUTING</t>
  </si>
  <si>
    <t>MANTENIMIENTO DE EQUIPOS</t>
  </si>
  <si>
    <t>B1500000068</t>
  </si>
  <si>
    <t>REPARACION MENOR</t>
  </si>
  <si>
    <t>ANYELINA CRUZ</t>
  </si>
  <si>
    <t>B1500001987</t>
  </si>
  <si>
    <t>MATERIALES FERRETEROS</t>
  </si>
  <si>
    <t>B1500001991</t>
  </si>
  <si>
    <t>B1500002014</t>
  </si>
  <si>
    <t>B1500002015</t>
  </si>
  <si>
    <t>31//01/2024</t>
  </si>
  <si>
    <t>B1500002017</t>
  </si>
  <si>
    <t>B1500002019</t>
  </si>
  <si>
    <t>B1500002022</t>
  </si>
  <si>
    <t>B1500002029</t>
  </si>
  <si>
    <t>JULIO PEÑA MULTISERVICE</t>
  </si>
  <si>
    <t>UTILES DE OFICINA</t>
  </si>
  <si>
    <t>B1500000764</t>
  </si>
  <si>
    <t>FARNASA</t>
  </si>
  <si>
    <t>MRDICAMENTOS</t>
  </si>
  <si>
    <t>MASSIEL RAMIREZ</t>
  </si>
  <si>
    <t>B1500013931</t>
  </si>
  <si>
    <t>REACTIVOS MEDICOS</t>
  </si>
  <si>
    <t>RESIDUOS SOLIDOS</t>
  </si>
  <si>
    <t>AYUNTAMIENTO BANI</t>
  </si>
  <si>
    <t>B1500004004</t>
  </si>
  <si>
    <t>B1500000091</t>
  </si>
  <si>
    <t>HILOS Y TELAS</t>
  </si>
  <si>
    <t>B1500024354</t>
  </si>
  <si>
    <t>OXIGENO</t>
  </si>
  <si>
    <t>B1500024483</t>
  </si>
  <si>
    <t>B1500024434</t>
  </si>
  <si>
    <t>B1500024657</t>
  </si>
  <si>
    <t>B1500024571</t>
  </si>
  <si>
    <t>B1500024344</t>
  </si>
  <si>
    <t>E450000033722</t>
  </si>
  <si>
    <t>LINEA TELEFONICA</t>
  </si>
  <si>
    <t>COMPAÑÍA DOM.DE TELEFONO</t>
  </si>
  <si>
    <t>B1500000101</t>
  </si>
  <si>
    <t>RYF ELECTRO SERVICE</t>
  </si>
  <si>
    <t>MANTENIMIENTO CORRECTIVOS</t>
  </si>
  <si>
    <t>IMPUESTOS AYUNTAMIENTO</t>
  </si>
  <si>
    <t>SOFA CADAVERES DEJADO EN HOSP.</t>
  </si>
  <si>
    <t>e450000036371</t>
  </si>
  <si>
    <t>B1500002180</t>
  </si>
  <si>
    <t>EPX DOMINICANA</t>
  </si>
  <si>
    <t>MEDICAMENTOS/MATERIAL GAST</t>
  </si>
  <si>
    <t>B1500002187</t>
  </si>
  <si>
    <t>21/02//2024</t>
  </si>
  <si>
    <t>B1500000766</t>
  </si>
  <si>
    <t>MATERIALES GASTABLES</t>
  </si>
  <si>
    <t>B1500001105</t>
  </si>
  <si>
    <t>RAMISOL</t>
  </si>
  <si>
    <t>B1500018505</t>
  </si>
  <si>
    <t>GAS ANTILLANO</t>
  </si>
  <si>
    <t>GAS GLP</t>
  </si>
  <si>
    <t>B1500038501</t>
  </si>
  <si>
    <t>B1500004281</t>
  </si>
  <si>
    <t>LEROMED</t>
  </si>
  <si>
    <t>B1500004295</t>
  </si>
  <si>
    <t>B1500004284</t>
  </si>
  <si>
    <t>B1500000151</t>
  </si>
  <si>
    <t>BOSITO TOURS</t>
  </si>
  <si>
    <t>B1500000152</t>
  </si>
  <si>
    <t>B1500023545</t>
  </si>
  <si>
    <t>B150003167</t>
  </si>
  <si>
    <t>B1500007304</t>
  </si>
  <si>
    <t>B1500002055</t>
  </si>
  <si>
    <t>B1500000330</t>
  </si>
  <si>
    <t>B1500002483</t>
  </si>
  <si>
    <t>MEDICAMENTOS PACIENTES ING.</t>
  </si>
  <si>
    <t>PANADERIA GUAZUPAN</t>
  </si>
  <si>
    <t>E450000002389</t>
  </si>
  <si>
    <t>B1500000847</t>
  </si>
  <si>
    <t>GUZMAN UREÑA</t>
  </si>
  <si>
    <t>B1500003259</t>
  </si>
  <si>
    <t>FERRETERIA LOS COMPADRES</t>
  </si>
  <si>
    <t>ARTICULOS FERRETERA</t>
  </si>
  <si>
    <t>REFREGERACION</t>
  </si>
  <si>
    <t>REFRICENTRO GBY</t>
  </si>
  <si>
    <t>B1500000998</t>
  </si>
  <si>
    <t>B1500000996</t>
  </si>
  <si>
    <t>B1500001000</t>
  </si>
  <si>
    <t>MEDICAMENTOS PACIENTS</t>
  </si>
  <si>
    <t>B1500000380</t>
  </si>
  <si>
    <t>BIOMEDICAL</t>
  </si>
  <si>
    <t>ARREGLO EQUIPOS MEDICOS</t>
  </si>
  <si>
    <t>B1500000023</t>
  </si>
  <si>
    <t>EDITORA RAPISRVICE</t>
  </si>
  <si>
    <t>01 AL  Marzo31 del año 2024</t>
  </si>
  <si>
    <t>EQUIPOS MENORES</t>
  </si>
  <si>
    <t>B1500000768</t>
  </si>
  <si>
    <t>B1500002094</t>
  </si>
  <si>
    <t>MADETECO</t>
  </si>
  <si>
    <t>B1500002089</t>
  </si>
  <si>
    <t>B1500002070</t>
  </si>
  <si>
    <t>B1500002086</t>
  </si>
  <si>
    <t>B1500002091</t>
  </si>
  <si>
    <t>B1500002480</t>
  </si>
  <si>
    <t>B1500000145</t>
  </si>
  <si>
    <t>COMERCIAL SANHEZ</t>
  </si>
  <si>
    <t>B1500000025</t>
  </si>
  <si>
    <t>RAPID SERVICE</t>
  </si>
  <si>
    <t>MATERIAL OFICINA</t>
  </si>
  <si>
    <t>B1500014172</t>
  </si>
  <si>
    <t>BIONOVA</t>
  </si>
  <si>
    <t>PRODUCTOS DE LABORATORIO</t>
  </si>
  <si>
    <t>B1500001006</t>
  </si>
  <si>
    <t>B1500002110</t>
  </si>
  <si>
    <t>B1500000769</t>
  </si>
  <si>
    <t>B1500000024</t>
  </si>
  <si>
    <t>01 AL  Abril 30 del año 2024</t>
  </si>
  <si>
    <t>B1500007348</t>
  </si>
  <si>
    <t>REACTIVOS DE LABORATRIO</t>
  </si>
  <si>
    <t>PANADERIA Y REPOSTERIA GUAZUPAN</t>
  </si>
  <si>
    <t>E45000000384</t>
  </si>
  <si>
    <t>LINEA TELEFONICA FLOTAS</t>
  </si>
  <si>
    <t>B1500004112</t>
  </si>
  <si>
    <t>RECOLECCION DE RESIDUS</t>
  </si>
  <si>
    <t xml:space="preserve">REPARACION </t>
  </si>
  <si>
    <t>OJO GASTO</t>
  </si>
  <si>
    <t>MANTENIMIENTO Y REPACION MENOR</t>
  </si>
  <si>
    <t>B1500000771</t>
  </si>
  <si>
    <t>B1500001010</t>
  </si>
  <si>
    <t>GABY REFRICENTRO</t>
  </si>
  <si>
    <t>B1500004612</t>
  </si>
  <si>
    <t>UNIQUE</t>
  </si>
  <si>
    <t>EQUIPO MEDIO</t>
  </si>
  <si>
    <t>B1500002118</t>
  </si>
  <si>
    <t>B1500002116</t>
  </si>
  <si>
    <t>B1500002115</t>
  </si>
  <si>
    <t>B1500002113</t>
  </si>
  <si>
    <t>B1500002125</t>
  </si>
  <si>
    <t>B1500000026</t>
  </si>
  <si>
    <t>EDITORA RAPIDSERVICE</t>
  </si>
  <si>
    <t>MATERIAL DE OFICINA</t>
  </si>
  <si>
    <t>B1500000773</t>
  </si>
  <si>
    <t>MONTERO ZAPATA</t>
  </si>
  <si>
    <t>B1500000166</t>
  </si>
  <si>
    <t>B1500000104</t>
  </si>
  <si>
    <t>DISTRIBUIDORA FARMACEUTICA</t>
  </si>
  <si>
    <t>REPARACION EN EDIFICACION</t>
  </si>
  <si>
    <t>B1500002131</t>
  </si>
  <si>
    <t>B1500002135</t>
  </si>
  <si>
    <t>B1500000140</t>
  </si>
  <si>
    <t>PEREYRA PUBLICIDAD</t>
  </si>
  <si>
    <t>PUBLICIDAD</t>
  </si>
  <si>
    <t>B1500002130</t>
  </si>
  <si>
    <t>B1500001057</t>
  </si>
  <si>
    <t>02/05/224</t>
  </si>
  <si>
    <t>B1500018727</t>
  </si>
  <si>
    <t>BELLON</t>
  </si>
  <si>
    <t>B1500014436</t>
  </si>
  <si>
    <t>FO</t>
  </si>
  <si>
    <t>PRODUCTOS QUIMICO DE USO PESONAL</t>
  </si>
  <si>
    <t>E450000000712</t>
  </si>
  <si>
    <t>B1500002154</t>
  </si>
  <si>
    <t>E450000003966</t>
  </si>
  <si>
    <t>ALTICE</t>
  </si>
  <si>
    <t>Licda. Yahoska Mendez</t>
  </si>
  <si>
    <t>B1500002152</t>
  </si>
  <si>
    <t>B1500002163</t>
  </si>
  <si>
    <t>B1500002167</t>
  </si>
  <si>
    <t>B1500002172</t>
  </si>
  <si>
    <t>B1500002174</t>
  </si>
  <si>
    <t>B1500002177</t>
  </si>
  <si>
    <t>B1500002178</t>
  </si>
  <si>
    <t>B1500001624</t>
  </si>
  <si>
    <t>TERABYTE COMPUTER</t>
  </si>
  <si>
    <t>B1500001635</t>
  </si>
  <si>
    <t>EXSECON</t>
  </si>
  <si>
    <t>PRODUCTOS QUIMICO DE USO HUMANO</t>
  </si>
  <si>
    <t>PATRIA RIVAS</t>
  </si>
  <si>
    <t>B1500014453</t>
  </si>
  <si>
    <t>B1500039657</t>
  </si>
  <si>
    <t>UTILES MEDICO O DE LABORATORIO</t>
  </si>
  <si>
    <t>B1500019094</t>
  </si>
  <si>
    <t>GLP</t>
  </si>
  <si>
    <t>B1500000135</t>
  </si>
  <si>
    <t>SANTIA REPOSTERIA</t>
  </si>
  <si>
    <t>B1500001453</t>
  </si>
  <si>
    <t>B1500000929</t>
  </si>
  <si>
    <t>ARTICULOS DE REFRIGERACION</t>
  </si>
  <si>
    <t>B1500001026</t>
  </si>
  <si>
    <t>E450000043975</t>
  </si>
  <si>
    <t>B1500001022</t>
  </si>
  <si>
    <t>B1500002185</t>
  </si>
  <si>
    <t>B1500001027</t>
  </si>
  <si>
    <t>B1500001061</t>
  </si>
  <si>
    <t>B1500001030</t>
  </si>
  <si>
    <t>B1500002201</t>
  </si>
  <si>
    <t>01 AL  Junio 30 del año 2024</t>
  </si>
  <si>
    <t>01 AL  Mayo 30 del año 2024</t>
  </si>
  <si>
    <t>REPUESTOS EDUARDO</t>
  </si>
  <si>
    <t>MANTENIMIENTOS</t>
  </si>
  <si>
    <t>B1500002192</t>
  </si>
  <si>
    <t>B1500001789</t>
  </si>
  <si>
    <t>ALMENTOS Y BEBIDAS PARA PERSONAS</t>
  </si>
  <si>
    <t>B1500000028</t>
  </si>
  <si>
    <t>EDITORA</t>
  </si>
  <si>
    <t>B1500000388</t>
  </si>
  <si>
    <t>ILUTEC</t>
  </si>
  <si>
    <t>SISTEMAS</t>
  </si>
  <si>
    <t>PRUEBAS DE LABOTATORIO</t>
  </si>
  <si>
    <t>B1500007523</t>
  </si>
  <si>
    <t>PRODUCOS QUIMICOS Y DE LABORATORIO</t>
  </si>
  <si>
    <t>B1500002537</t>
  </si>
  <si>
    <t>SUPER ESTACION DEL SUR</t>
  </si>
  <si>
    <t>B15000014680</t>
  </si>
  <si>
    <t>B1500001042</t>
  </si>
  <si>
    <t>MATERILAES DE OCIFINA</t>
  </si>
  <si>
    <t>B1500014718</t>
  </si>
  <si>
    <t>RECOLECCION DE RESIDUOS</t>
  </si>
  <si>
    <t>LINEA LOCAL</t>
  </si>
  <si>
    <t>EXCECOM</t>
  </si>
  <si>
    <t>PRODUCTOS MEDICINALES PARA USO HUMANO</t>
  </si>
  <si>
    <t>INSUMED</t>
  </si>
  <si>
    <t>MORAMI</t>
  </si>
  <si>
    <t>UTILES MENORES MEDICOS,QUIRURGICOS</t>
  </si>
  <si>
    <t>B1500004168</t>
  </si>
  <si>
    <t>B1500000963</t>
  </si>
  <si>
    <t>E450000004759</t>
  </si>
  <si>
    <t>B1500000146</t>
  </si>
  <si>
    <t>COMERCIAL SANCHEZ</t>
  </si>
  <si>
    <t>ALIMENTOS Y BEBIIDAS PARA PERSONAS</t>
  </si>
  <si>
    <t>B1500000147</t>
  </si>
  <si>
    <t>B1500000148</t>
  </si>
  <si>
    <t>PRODUCTOS Y VEGETALES UREÑA</t>
  </si>
  <si>
    <t>B1500000867</t>
  </si>
  <si>
    <t>27/06//2024</t>
  </si>
  <si>
    <t>B1500000870</t>
  </si>
  <si>
    <t>B1500002212</t>
  </si>
  <si>
    <t>B1500002215</t>
  </si>
  <si>
    <t>UTILES Y MATERIALES DE OFICINA</t>
  </si>
  <si>
    <t>04//06/2024</t>
  </si>
  <si>
    <t>B1500001029</t>
  </si>
  <si>
    <t>B1500001036</t>
  </si>
  <si>
    <t>B1500001037</t>
  </si>
  <si>
    <t>B1500003429</t>
  </si>
  <si>
    <t>01 AL  Julio 30 del año 2024</t>
  </si>
  <si>
    <t>29/06//2024</t>
  </si>
  <si>
    <t>B1500001078</t>
  </si>
  <si>
    <t>PANADERIA Y REOSTERIA GUAZUPAN</t>
  </si>
  <si>
    <t>ALIMENTOS Y BEBIDAS PARA PERSONAL</t>
  </si>
  <si>
    <t>CRUZ  AYALA</t>
  </si>
  <si>
    <t>PRODUCTOS QUIMICOS Y DE LAB.</t>
  </si>
  <si>
    <t>B1500007612</t>
  </si>
  <si>
    <t>E45000005558</t>
  </si>
  <si>
    <t>B1500002227</t>
  </si>
  <si>
    <t>ARTICULOS FERRETROS</t>
  </si>
  <si>
    <t>B15000002188</t>
  </si>
  <si>
    <t>B1500002218</t>
  </si>
  <si>
    <t>B1500002223</t>
  </si>
  <si>
    <t>B1500002231</t>
  </si>
  <si>
    <t>B1500002228</t>
  </si>
  <si>
    <t>B1500001041</t>
  </si>
  <si>
    <t>B1500002147</t>
  </si>
  <si>
    <t>JOSE MONTERO</t>
  </si>
  <si>
    <t>REPARACIONES</t>
  </si>
  <si>
    <t>B1500001474</t>
  </si>
  <si>
    <t>PRODUCTOS DE LIMPIEZA</t>
  </si>
  <si>
    <t>B1500001495</t>
  </si>
  <si>
    <t>B1500002289</t>
  </si>
  <si>
    <t>IMPORTADORA MEDICAL</t>
  </si>
  <si>
    <t>UTILES MENORES MEDICOS,</t>
  </si>
  <si>
    <t>BEBIDAS Y ALIMENTOS</t>
  </si>
  <si>
    <t>B1500001282</t>
  </si>
  <si>
    <t>B1500019356</t>
  </si>
  <si>
    <t>B1500002245</t>
  </si>
  <si>
    <t>E450000046579</t>
  </si>
  <si>
    <t>COMPAÑÍA DOMINICANA</t>
  </si>
  <si>
    <t>CIT.38520</t>
  </si>
  <si>
    <t>B1500004447</t>
  </si>
  <si>
    <t>B1500002561</t>
  </si>
  <si>
    <t>vs</t>
  </si>
  <si>
    <t>B1500004396</t>
  </si>
  <si>
    <t>B1500003469</t>
  </si>
  <si>
    <t xml:space="preserve">FERRETERIA LOS COMPADRES </t>
  </si>
  <si>
    <t>MATERIALES QUIRURGICOS</t>
  </si>
  <si>
    <t>19//07/2024</t>
  </si>
  <si>
    <t>B1500000792</t>
  </si>
  <si>
    <t>B1500003734</t>
  </si>
  <si>
    <t>B1500003742</t>
  </si>
  <si>
    <t>B1500003735</t>
  </si>
  <si>
    <t>B1500003736</t>
  </si>
  <si>
    <t>B1500019473</t>
  </si>
  <si>
    <t>B1500002179</t>
  </si>
  <si>
    <t>B1500014898</t>
  </si>
  <si>
    <t>B1500004176</t>
  </si>
  <si>
    <t>B1500000163</t>
  </si>
  <si>
    <t>SERBIOMED</t>
  </si>
  <si>
    <t>MANTENIMIENTO MY REPARACION</t>
  </si>
  <si>
    <t>PAPELERIA</t>
  </si>
  <si>
    <t>MARAVILLITA</t>
  </si>
  <si>
    <t>B1500000231</t>
  </si>
  <si>
    <t>UTILES MENORES QUIRURGICOS</t>
  </si>
  <si>
    <t>UTILES VARIOS</t>
  </si>
  <si>
    <t>COT.2</t>
  </si>
  <si>
    <t>MATERIALES DE OFICINNA</t>
  </si>
  <si>
    <t>COT 47780</t>
  </si>
  <si>
    <t>SUPLI OFFICE COPY MASTER</t>
  </si>
  <si>
    <t>B1500007809</t>
  </si>
  <si>
    <t>B1500007056</t>
  </si>
  <si>
    <t>B1500001044</t>
  </si>
  <si>
    <t>REPUESTOS</t>
  </si>
  <si>
    <t>B150001795</t>
  </si>
  <si>
    <t>B1500000029</t>
  </si>
  <si>
    <t>B1500005385</t>
  </si>
  <si>
    <t>B1500000167</t>
  </si>
  <si>
    <t>B1500004857</t>
  </si>
  <si>
    <t>EQUIPO DE LABORATOIO</t>
  </si>
  <si>
    <t>B1500001712</t>
  </si>
  <si>
    <t>EXSERCON</t>
  </si>
  <si>
    <t>B1500001047</t>
  </si>
  <si>
    <t>B1500000030</t>
  </si>
  <si>
    <t>B1500001083</t>
  </si>
  <si>
    <t>B1500000149</t>
  </si>
  <si>
    <t>01 AL  Agosto 31 del año 2024</t>
  </si>
  <si>
    <t>B1500014984</t>
  </si>
  <si>
    <t>UMMQ PRODUCTO DE LABORATORIO</t>
  </si>
  <si>
    <t>B1500014995</t>
  </si>
  <si>
    <t>B1500015019</t>
  </si>
  <si>
    <t>B1500002581</t>
  </si>
  <si>
    <t>B1500001007</t>
  </si>
  <si>
    <t>EXCERCON</t>
  </si>
  <si>
    <t>CLORO DOMINICANA</t>
  </si>
  <si>
    <t>27/07/20024</t>
  </si>
  <si>
    <t>B1500002267</t>
  </si>
  <si>
    <t>B1500001079</t>
  </si>
  <si>
    <t>E450000051748</t>
  </si>
  <si>
    <t>ANALITICAS DE PACIENTES</t>
  </si>
  <si>
    <t>B1500001841</t>
  </si>
  <si>
    <t>AGUA GUAZUMA</t>
  </si>
  <si>
    <t>B1500002281</t>
  </si>
  <si>
    <t>RESIDUO SOLIDO</t>
  </si>
  <si>
    <t>B1500089402</t>
  </si>
  <si>
    <t>PHARMATECH</t>
  </si>
  <si>
    <t>PRODUCTOS MEDICINALES PARA EL USO HUMANO</t>
  </si>
  <si>
    <t>B1500000150</t>
  </si>
  <si>
    <t>E450000001432</t>
  </si>
  <si>
    <t>BIONUCLAER</t>
  </si>
  <si>
    <t>PRUDUCTO QUIMICO Y DE LABORATORI</t>
  </si>
  <si>
    <t>B1500026653</t>
  </si>
  <si>
    <t>B1500026467</t>
  </si>
  <si>
    <t>LA EMBAJADA MULTISERVICE</t>
  </si>
  <si>
    <t>B1500001737</t>
  </si>
  <si>
    <t>TERABYTE</t>
  </si>
  <si>
    <t>E450000006367</t>
  </si>
  <si>
    <t>B1500002274</t>
  </si>
  <si>
    <t>B1500002272</t>
  </si>
  <si>
    <t>cot5905</t>
  </si>
  <si>
    <t>B1500004196</t>
  </si>
  <si>
    <t>B1500001093</t>
  </si>
  <si>
    <t>B1500000001</t>
  </si>
  <si>
    <t>B1500000886</t>
  </si>
  <si>
    <t>B1500003538</t>
  </si>
  <si>
    <t>01 AL  SEPTIEMBRE 30 del año 2024</t>
  </si>
  <si>
    <t>B1500002608</t>
  </si>
  <si>
    <t xml:space="preserve"> FO</t>
  </si>
  <si>
    <t>SUPER ESR. LA PRIMERA DEL SUR</t>
  </si>
  <si>
    <t>COMBUSTIBLES</t>
  </si>
  <si>
    <t>B15000001093</t>
  </si>
  <si>
    <t>B1500000469</t>
  </si>
  <si>
    <t>RESTAURANTE LA YAREY</t>
  </si>
  <si>
    <t xml:space="preserve"> COMPRA ALIMENTOS ( pan)</t>
  </si>
  <si>
    <t>COMPRA ALIMENTOS</t>
  </si>
  <si>
    <t>B1500000044</t>
  </si>
  <si>
    <t>SUPLIHOSP Y MAS</t>
  </si>
  <si>
    <t>COMPRA MEDICAMENTOS</t>
  </si>
  <si>
    <t>B1500000004</t>
  </si>
  <si>
    <t>OBRENCA</t>
  </si>
  <si>
    <t>COMPRA  UTILES DE LIMPIEZA</t>
  </si>
  <si>
    <t>B1500003843</t>
  </si>
  <si>
    <t>COMPRA DE U.M.M.Q. Y MEDICAM.</t>
  </si>
  <si>
    <t>B1500000969</t>
  </si>
  <si>
    <t>SERVICIOS HOSPITALARIOS</t>
  </si>
  <si>
    <t>FPROD. Y VEG. GUZMAN UREÑA</t>
  </si>
  <si>
    <t>B1500000885</t>
  </si>
  <si>
    <t>B1500004344</t>
  </si>
  <si>
    <t>FERRETERIA MDETECO</t>
  </si>
  <si>
    <t>COMPRA MATERIAL FERRETERO</t>
  </si>
  <si>
    <t>B1500001056</t>
  </si>
  <si>
    <t>COMPRA MATERIAL REFRIGERACION</t>
  </si>
  <si>
    <t>B1500001628</t>
  </si>
  <si>
    <t>AYUNTAMIENTO M. BANI</t>
  </si>
  <si>
    <t>B1500009081</t>
  </si>
  <si>
    <t xml:space="preserve"> LABORATORIOPATRIA RIVAS</t>
  </si>
  <si>
    <t>SERVICIOS DE ANALISIS</t>
  </si>
  <si>
    <t>B1500000400</t>
  </si>
  <si>
    <t>LICENCIA PROGRAMA LABORAT.</t>
  </si>
  <si>
    <t>B0000002326</t>
  </si>
  <si>
    <t>B1500003584</t>
  </si>
  <si>
    <t>B1500011545</t>
  </si>
  <si>
    <t>E45000054281</t>
  </si>
  <si>
    <t>CLARO</t>
  </si>
  <si>
    <t>SERVICIOS DE TELEFONO LOCAL</t>
  </si>
  <si>
    <t xml:space="preserve">Licda. </t>
  </si>
  <si>
    <t>RECOLECION DESECHOS SOLIDOS</t>
  </si>
  <si>
    <t>Región 1</t>
  </si>
  <si>
    <t>E450000008224</t>
  </si>
  <si>
    <t>SERVICIO DE FLOTA</t>
  </si>
  <si>
    <t>B1500000156</t>
  </si>
  <si>
    <t xml:space="preserve">PEREYRA PUBLICIDAD </t>
  </si>
  <si>
    <t>SERVICIOS DE PUBLICID</t>
  </si>
  <si>
    <t>BIO NOVA</t>
  </si>
  <si>
    <t>COMPRA  REACTIVOS</t>
  </si>
  <si>
    <t>B1500000115</t>
  </si>
  <si>
    <t>B1500003602</t>
  </si>
  <si>
    <t>COMPRA  MATERIAL FERRETERO</t>
  </si>
  <si>
    <t>B1500000478</t>
  </si>
  <si>
    <t>RESTAURNTE LA YAREY</t>
  </si>
  <si>
    <t>B1500003617</t>
  </si>
  <si>
    <t>B1500002624</t>
  </si>
  <si>
    <t>SUPER ESTACION LA PRIMERA DEL SUR</t>
  </si>
  <si>
    <t>COMPRA COMBUSTIBLES</t>
  </si>
  <si>
    <t>E4500000002342</t>
  </si>
  <si>
    <t>BIO NUCLEAR</t>
  </si>
  <si>
    <t>COMPRA REACTIVOS</t>
  </si>
  <si>
    <t>13/0/2024</t>
  </si>
  <si>
    <t>B1500003938</t>
  </si>
  <si>
    <t>COMPRA MEDICA MENTOS</t>
  </si>
  <si>
    <t>B1500000117</t>
  </si>
  <si>
    <t>COMPRA DE U.M.M.Q.</t>
  </si>
  <si>
    <t>B1500003942</t>
  </si>
  <si>
    <t>B15000001880</t>
  </si>
  <si>
    <t>B0000000155</t>
  </si>
  <si>
    <t>SANCHEZ COMERCIAL</t>
  </si>
  <si>
    <t>COMPRA MATERIAL LIMPIEZA</t>
  </si>
  <si>
    <t>B150000235</t>
  </si>
  <si>
    <t>B1500003644</t>
  </si>
  <si>
    <t>B1500002336</t>
  </si>
  <si>
    <t>REPARACION DE EQUIPOS MEDICOS</t>
  </si>
  <si>
    <t>B1500003653</t>
  </si>
  <si>
    <t>B1500015590</t>
  </si>
  <si>
    <t>B1500002367</t>
  </si>
  <si>
    <t>COMPRA DE MATERIAL FERROSO</t>
  </si>
  <si>
    <t>01 AL  OCTUBRE 30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</si>
</sst>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44" fontId="6" fillId="2" borderId="1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left"/>
    </xf>
    <xf numFmtId="44" fontId="6" fillId="2" borderId="1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44" fontId="6" fillId="2" borderId="1" xfId="1" applyNumberFormat="1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0" borderId="1" xfId="0" applyNumberFormat="1" applyFont="1" applyBorder="1"/>
    <xf numFmtId="166" fontId="5" fillId="0" borderId="0" xfId="0" applyNumberFormat="1" applyFont="1"/>
    <xf numFmtId="166" fontId="0" fillId="0" borderId="0" xfId="0" applyNumberFormat="1"/>
    <xf numFmtId="165" fontId="4" fillId="2" borderId="5" xfId="0" applyNumberFormat="1" applyFont="1" applyFill="1" applyBorder="1" applyAlignment="1">
      <alignment horizontal="left"/>
    </xf>
    <xf numFmtId="166" fontId="0" fillId="2" borderId="0" xfId="0" applyNumberFormat="1" applyFill="1"/>
    <xf numFmtId="166" fontId="1" fillId="0" borderId="0" xfId="0" applyNumberFormat="1" applyFont="1" applyAlignment="1">
      <alignment horizontal="right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165" fontId="6" fillId="2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2" borderId="6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/>
    <xf numFmtId="0" fontId="0" fillId="0" borderId="0" xfId="0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749965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A93FE2B9-7AEC-458C-A92D-D5C2081B1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1"/>
  <sheetViews>
    <sheetView topLeftCell="A25" zoomScaleNormal="100" workbookViewId="0">
      <selection activeCell="F40" sqref="F40"/>
    </sheetView>
  </sheetViews>
  <sheetFormatPr baseColWidth="10" defaultRowHeight="15" x14ac:dyDescent="0.25"/>
  <cols>
    <col min="1" max="1" width="18.42578125" customWidth="1"/>
    <col min="2" max="2" width="16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3.285156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45244</v>
      </c>
      <c r="B12" s="50">
        <v>2936</v>
      </c>
      <c r="C12" s="50" t="s">
        <v>58</v>
      </c>
      <c r="D12" s="52" t="s">
        <v>14</v>
      </c>
      <c r="E12" s="50" t="s">
        <v>41</v>
      </c>
      <c r="F12" s="50" t="s">
        <v>65</v>
      </c>
      <c r="G12" s="50"/>
      <c r="H12" s="54">
        <v>14625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45268</v>
      </c>
      <c r="B13" s="22">
        <v>2875</v>
      </c>
      <c r="C13" s="22" t="s">
        <v>58</v>
      </c>
      <c r="D13" s="2" t="s">
        <v>14</v>
      </c>
      <c r="E13" s="22" t="s">
        <v>41</v>
      </c>
      <c r="F13" s="22" t="s">
        <v>65</v>
      </c>
      <c r="G13" s="22"/>
      <c r="H13" s="29">
        <v>10955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45280</v>
      </c>
      <c r="B14" s="22">
        <v>2956</v>
      </c>
      <c r="C14" s="22" t="s">
        <v>62</v>
      </c>
      <c r="D14" s="2" t="s">
        <v>14</v>
      </c>
      <c r="E14" s="22" t="s">
        <v>44</v>
      </c>
      <c r="F14" s="22" t="s">
        <v>66</v>
      </c>
      <c r="G14" s="22"/>
      <c r="H14" s="29">
        <v>131322.66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45299</v>
      </c>
      <c r="B15" s="22">
        <v>2989</v>
      </c>
      <c r="C15" s="22" t="s">
        <v>67</v>
      </c>
      <c r="D15" s="2" t="s">
        <v>14</v>
      </c>
      <c r="E15" s="22" t="s">
        <v>68</v>
      </c>
      <c r="F15" s="22" t="s">
        <v>69</v>
      </c>
      <c r="G15" s="22"/>
      <c r="H15" s="29">
        <v>16290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45287</v>
      </c>
      <c r="B16" s="22">
        <v>2980</v>
      </c>
      <c r="C16" s="22" t="s">
        <v>55</v>
      </c>
      <c r="D16" s="2" t="s">
        <v>14</v>
      </c>
      <c r="E16" s="22" t="s">
        <v>70</v>
      </c>
      <c r="F16" s="22" t="s">
        <v>71</v>
      </c>
      <c r="G16" s="22"/>
      <c r="H16" s="29">
        <v>60587.21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45264</v>
      </c>
      <c r="B17" s="22">
        <v>2737</v>
      </c>
      <c r="C17" s="3" t="s">
        <v>72</v>
      </c>
      <c r="D17" s="4" t="s">
        <v>14</v>
      </c>
      <c r="E17" s="3" t="s">
        <v>42</v>
      </c>
      <c r="F17" s="3" t="s">
        <v>73</v>
      </c>
      <c r="G17" s="3"/>
      <c r="H17" s="33">
        <v>115573.11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45266</v>
      </c>
      <c r="B18" s="22">
        <v>107</v>
      </c>
      <c r="C18" s="22" t="s">
        <v>61</v>
      </c>
      <c r="D18" s="2" t="s">
        <v>14</v>
      </c>
      <c r="E18" s="22" t="s">
        <v>42</v>
      </c>
      <c r="F18" s="22" t="s">
        <v>73</v>
      </c>
      <c r="G18" s="53"/>
      <c r="H18" s="29">
        <v>57499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45274</v>
      </c>
      <c r="B19" s="22">
        <v>2969</v>
      </c>
      <c r="C19" s="22" t="s">
        <v>64</v>
      </c>
      <c r="D19" s="2" t="s">
        <v>14</v>
      </c>
      <c r="E19" s="22" t="s">
        <v>74</v>
      </c>
      <c r="F19" s="22" t="s">
        <v>75</v>
      </c>
      <c r="G19" s="53"/>
      <c r="H19" s="29">
        <v>67199.56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45272</v>
      </c>
      <c r="B20" s="22">
        <v>2954</v>
      </c>
      <c r="C20" s="22" t="s">
        <v>63</v>
      </c>
      <c r="D20" s="2" t="s">
        <v>14</v>
      </c>
      <c r="E20" s="22" t="s">
        <v>74</v>
      </c>
      <c r="F20" s="22" t="s">
        <v>75</v>
      </c>
      <c r="G20" s="53"/>
      <c r="H20" s="29">
        <v>30171.23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45226</v>
      </c>
      <c r="B21" s="22">
        <v>2908</v>
      </c>
      <c r="C21" s="3" t="s">
        <v>76</v>
      </c>
      <c r="D21" s="4" t="s">
        <v>14</v>
      </c>
      <c r="E21" s="3" t="s">
        <v>74</v>
      </c>
      <c r="F21" s="22" t="s">
        <v>75</v>
      </c>
      <c r="G21" s="3"/>
      <c r="H21" s="33">
        <v>112456.4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45261</v>
      </c>
      <c r="B22" s="22">
        <v>2936</v>
      </c>
      <c r="C22" s="3" t="s">
        <v>77</v>
      </c>
      <c r="D22" s="4" t="s">
        <v>14</v>
      </c>
      <c r="E22" s="3" t="s">
        <v>74</v>
      </c>
      <c r="F22" s="22" t="s">
        <v>75</v>
      </c>
      <c r="G22" s="3"/>
      <c r="H22" s="33">
        <v>79542.34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45296</v>
      </c>
      <c r="B23" s="22">
        <v>2631</v>
      </c>
      <c r="C23" s="3" t="s">
        <v>33</v>
      </c>
      <c r="D23" s="4" t="s">
        <v>14</v>
      </c>
      <c r="E23" s="3" t="s">
        <v>74</v>
      </c>
      <c r="F23" s="22" t="s">
        <v>75</v>
      </c>
      <c r="G23" s="3"/>
      <c r="H23" s="33">
        <v>20926.830000000002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45325</v>
      </c>
      <c r="B24" s="22">
        <v>2639</v>
      </c>
      <c r="C24" s="3" t="s">
        <v>35</v>
      </c>
      <c r="D24" s="4" t="s">
        <v>14</v>
      </c>
      <c r="E24" s="3" t="s">
        <v>74</v>
      </c>
      <c r="F24" s="22" t="s">
        <v>75</v>
      </c>
      <c r="G24" s="22"/>
      <c r="H24" s="33">
        <v>75039.67</v>
      </c>
      <c r="N24" s="17"/>
      <c r="Q24" s="45"/>
      <c r="S24" s="16"/>
    </row>
    <row r="25" spans="1:22" x14ac:dyDescent="0.25">
      <c r="A25" s="28">
        <v>45295</v>
      </c>
      <c r="B25" s="22">
        <v>2634</v>
      </c>
      <c r="C25" s="3" t="s">
        <v>34</v>
      </c>
      <c r="D25" s="4" t="s">
        <v>14</v>
      </c>
      <c r="E25" s="3" t="s">
        <v>74</v>
      </c>
      <c r="F25" s="22" t="s">
        <v>75</v>
      </c>
      <c r="G25" s="3"/>
      <c r="H25" s="33">
        <v>65468.23</v>
      </c>
      <c r="Q25" s="45"/>
      <c r="S25" s="16"/>
    </row>
    <row r="26" spans="1:22" x14ac:dyDescent="0.25">
      <c r="A26" s="28">
        <v>45295</v>
      </c>
      <c r="B26" s="22">
        <v>2648</v>
      </c>
      <c r="C26" s="22" t="s">
        <v>37</v>
      </c>
      <c r="D26" s="2" t="s">
        <v>14</v>
      </c>
      <c r="E26" s="3" t="s">
        <v>74</v>
      </c>
      <c r="F26" s="22" t="s">
        <v>75</v>
      </c>
      <c r="G26" s="22"/>
      <c r="H26" s="29">
        <v>28636.71</v>
      </c>
      <c r="Q26" s="45"/>
      <c r="S26" s="16"/>
    </row>
    <row r="27" spans="1:22" x14ac:dyDescent="0.25">
      <c r="A27" s="24">
        <v>45295</v>
      </c>
      <c r="B27" s="21">
        <v>2628</v>
      </c>
      <c r="C27" s="26" t="s">
        <v>32</v>
      </c>
      <c r="D27" s="27" t="s">
        <v>14</v>
      </c>
      <c r="E27" s="3" t="s">
        <v>74</v>
      </c>
      <c r="F27" s="22" t="s">
        <v>75</v>
      </c>
      <c r="G27" s="32"/>
      <c r="H27" s="33">
        <v>84096.18</v>
      </c>
    </row>
    <row r="28" spans="1:22" x14ac:dyDescent="0.25">
      <c r="A28" s="24">
        <v>45295</v>
      </c>
      <c r="B28" s="21">
        <v>2647</v>
      </c>
      <c r="C28" s="20" t="s">
        <v>36</v>
      </c>
      <c r="D28" s="15" t="s">
        <v>14</v>
      </c>
      <c r="E28" s="3" t="s">
        <v>74</v>
      </c>
      <c r="F28" s="22" t="s">
        <v>75</v>
      </c>
      <c r="G28" s="32"/>
      <c r="H28" s="29">
        <v>22028.240000000002</v>
      </c>
    </row>
    <row r="29" spans="1:22" x14ac:dyDescent="0.25">
      <c r="A29" s="28">
        <v>45212</v>
      </c>
      <c r="B29" s="22">
        <v>2901</v>
      </c>
      <c r="C29" s="22" t="s">
        <v>47</v>
      </c>
      <c r="D29" s="2" t="s">
        <v>14</v>
      </c>
      <c r="E29" s="3" t="s">
        <v>74</v>
      </c>
      <c r="F29" s="22" t="s">
        <v>75</v>
      </c>
      <c r="G29" s="53"/>
      <c r="H29" s="29">
        <v>46628.27</v>
      </c>
      <c r="I29" t="s">
        <v>56</v>
      </c>
    </row>
    <row r="30" spans="1:22" x14ac:dyDescent="0.25">
      <c r="A30" s="28">
        <v>45208</v>
      </c>
      <c r="B30" s="22">
        <v>2898</v>
      </c>
      <c r="C30" s="22" t="s">
        <v>46</v>
      </c>
      <c r="D30" s="2" t="s">
        <v>14</v>
      </c>
      <c r="E30" s="3" t="s">
        <v>74</v>
      </c>
      <c r="F30" s="22" t="s">
        <v>75</v>
      </c>
      <c r="G30" s="3"/>
      <c r="H30" s="29">
        <v>74056.649999999994</v>
      </c>
    </row>
    <row r="31" spans="1:22" x14ac:dyDescent="0.25">
      <c r="A31" s="28">
        <v>45251</v>
      </c>
      <c r="B31" s="22">
        <v>2940</v>
      </c>
      <c r="C31" s="22" t="s">
        <v>52</v>
      </c>
      <c r="D31" s="2" t="s">
        <v>14</v>
      </c>
      <c r="E31" s="3" t="s">
        <v>74</v>
      </c>
      <c r="F31" s="22" t="s">
        <v>75</v>
      </c>
      <c r="G31" s="32"/>
      <c r="H31" s="29">
        <v>20571.29</v>
      </c>
    </row>
    <row r="32" spans="1:22" x14ac:dyDescent="0.25">
      <c r="A32" s="28">
        <v>45317</v>
      </c>
      <c r="B32" s="22">
        <v>2986</v>
      </c>
      <c r="C32" s="22" t="s">
        <v>78</v>
      </c>
      <c r="D32" s="2" t="s">
        <v>14</v>
      </c>
      <c r="E32" s="3" t="s">
        <v>79</v>
      </c>
      <c r="F32" s="22" t="s">
        <v>80</v>
      </c>
      <c r="G32" s="32"/>
      <c r="H32" s="29">
        <v>147460</v>
      </c>
    </row>
    <row r="33" spans="1:13" x14ac:dyDescent="0.25">
      <c r="A33" s="28">
        <v>45290</v>
      </c>
      <c r="B33" s="22">
        <v>2980</v>
      </c>
      <c r="C33" s="22" t="s">
        <v>81</v>
      </c>
      <c r="D33" s="2" t="s">
        <v>14</v>
      </c>
      <c r="E33" s="55" t="s">
        <v>82</v>
      </c>
      <c r="F33" s="22" t="s">
        <v>83</v>
      </c>
      <c r="G33" s="32"/>
      <c r="H33" s="29">
        <v>12520</v>
      </c>
    </row>
    <row r="34" spans="1:13" x14ac:dyDescent="0.25">
      <c r="A34" s="28">
        <v>45292</v>
      </c>
      <c r="B34" s="22"/>
      <c r="C34" s="22"/>
      <c r="D34" s="2" t="s">
        <v>14</v>
      </c>
      <c r="E34" s="55" t="s">
        <v>84</v>
      </c>
      <c r="F34" s="22" t="s">
        <v>85</v>
      </c>
      <c r="G34" s="22"/>
      <c r="H34" s="29">
        <v>49849.599999999999</v>
      </c>
    </row>
    <row r="35" spans="1:13" x14ac:dyDescent="0.25">
      <c r="A35" s="28">
        <v>45303</v>
      </c>
      <c r="B35" s="22">
        <v>2991</v>
      </c>
      <c r="C35" s="22" t="s">
        <v>86</v>
      </c>
      <c r="D35" s="2" t="s">
        <v>14</v>
      </c>
      <c r="E35" s="55" t="s">
        <v>57</v>
      </c>
      <c r="F35" s="22" t="s">
        <v>87</v>
      </c>
      <c r="G35" s="32"/>
      <c r="H35" s="29">
        <v>101149</v>
      </c>
    </row>
    <row r="36" spans="1:13" x14ac:dyDescent="0.25">
      <c r="A36" s="28">
        <v>45317</v>
      </c>
      <c r="B36" s="22">
        <v>2988</v>
      </c>
      <c r="C36" s="22" t="s">
        <v>88</v>
      </c>
      <c r="D36" s="2" t="s">
        <v>14</v>
      </c>
      <c r="E36" s="55" t="s">
        <v>89</v>
      </c>
      <c r="F36" s="22" t="s">
        <v>90</v>
      </c>
      <c r="G36" s="31"/>
      <c r="H36" s="29">
        <v>10772.3</v>
      </c>
      <c r="M36" s="16"/>
    </row>
    <row r="37" spans="1:13" x14ac:dyDescent="0.25">
      <c r="A37" s="20">
        <v>45301</v>
      </c>
      <c r="B37" s="21">
        <v>2992</v>
      </c>
      <c r="C37" s="35" t="s">
        <v>91</v>
      </c>
      <c r="D37" s="15" t="s">
        <v>14</v>
      </c>
      <c r="E37" s="56" t="s">
        <v>42</v>
      </c>
      <c r="F37" s="21" t="s">
        <v>87</v>
      </c>
      <c r="G37" s="31"/>
      <c r="H37" s="29">
        <v>82878.62</v>
      </c>
      <c r="M37" s="16"/>
    </row>
    <row r="38" spans="1:13" x14ac:dyDescent="0.25">
      <c r="A38" s="20">
        <v>45208</v>
      </c>
      <c r="B38" s="21"/>
      <c r="C38" s="22"/>
      <c r="D38" s="42" t="s">
        <v>14</v>
      </c>
      <c r="E38" s="55" t="s">
        <v>74</v>
      </c>
      <c r="F38" s="22" t="s">
        <v>75</v>
      </c>
      <c r="G38" s="31"/>
      <c r="H38" s="29">
        <v>357940.53</v>
      </c>
      <c r="M38" s="16"/>
    </row>
    <row r="39" spans="1:13" x14ac:dyDescent="0.25">
      <c r="A39" s="20">
        <v>45299</v>
      </c>
      <c r="B39" s="21">
        <v>2990</v>
      </c>
      <c r="C39" s="21" t="s">
        <v>92</v>
      </c>
      <c r="D39" s="2" t="s">
        <v>14</v>
      </c>
      <c r="E39" s="55" t="s">
        <v>41</v>
      </c>
      <c r="F39" s="31" t="s">
        <v>65</v>
      </c>
      <c r="G39" s="34"/>
      <c r="H39" s="29">
        <v>30540</v>
      </c>
      <c r="M39" s="16"/>
    </row>
    <row r="40" spans="1:13" x14ac:dyDescent="0.25">
      <c r="A40" s="24">
        <v>45308</v>
      </c>
      <c r="B40" s="21">
        <v>3011</v>
      </c>
      <c r="C40" s="26" t="s">
        <v>93</v>
      </c>
      <c r="D40" s="27" t="s">
        <v>14</v>
      </c>
      <c r="E40" s="57" t="s">
        <v>39</v>
      </c>
      <c r="F40" s="32" t="s">
        <v>87</v>
      </c>
      <c r="G40" s="32"/>
      <c r="H40" s="33">
        <v>173558.04</v>
      </c>
      <c r="M40" s="16"/>
    </row>
    <row r="41" spans="1:13" x14ac:dyDescent="0.25">
      <c r="A41" s="28">
        <v>45293</v>
      </c>
      <c r="B41" s="22">
        <v>2982</v>
      </c>
      <c r="C41" s="22"/>
      <c r="D41" s="2" t="s">
        <v>14</v>
      </c>
      <c r="E41" s="55" t="s">
        <v>94</v>
      </c>
      <c r="F41" s="22" t="s">
        <v>95</v>
      </c>
      <c r="G41" s="31"/>
      <c r="H41" s="29">
        <v>12850</v>
      </c>
      <c r="M41" s="16"/>
    </row>
    <row r="42" spans="1:13" x14ac:dyDescent="0.25">
      <c r="A42" s="28">
        <v>45294</v>
      </c>
      <c r="B42" s="22"/>
      <c r="C42" s="22"/>
      <c r="D42" s="2" t="s">
        <v>14</v>
      </c>
      <c r="E42" s="55" t="s">
        <v>45</v>
      </c>
      <c r="F42" s="22" t="s">
        <v>96</v>
      </c>
      <c r="G42" s="31"/>
      <c r="H42" s="29">
        <v>100000</v>
      </c>
      <c r="M42" s="16"/>
    </row>
    <row r="43" spans="1:13" x14ac:dyDescent="0.25">
      <c r="A43" s="24"/>
      <c r="B43" s="21"/>
      <c r="C43" s="21"/>
      <c r="D43" s="15" t="s">
        <v>14</v>
      </c>
      <c r="E43" s="56"/>
      <c r="F43" s="21"/>
      <c r="G43" s="34"/>
      <c r="H43" s="29"/>
    </row>
    <row r="44" spans="1:13" x14ac:dyDescent="0.25">
      <c r="A44" s="23"/>
      <c r="B44" s="22"/>
      <c r="C44" s="22"/>
      <c r="D44" s="2" t="s">
        <v>14</v>
      </c>
      <c r="E44" s="22"/>
      <c r="F44" s="22"/>
      <c r="G44" s="31"/>
      <c r="H44" s="25"/>
    </row>
    <row r="45" spans="1:13" x14ac:dyDescent="0.25">
      <c r="A45" s="23"/>
      <c r="B45" s="22"/>
      <c r="C45" s="22"/>
      <c r="D45" s="2" t="s">
        <v>14</v>
      </c>
      <c r="E45" s="22"/>
      <c r="F45" s="22"/>
      <c r="G45" s="31"/>
      <c r="H45" s="25"/>
    </row>
    <row r="46" spans="1:13" x14ac:dyDescent="0.25">
      <c r="A46" s="23"/>
      <c r="B46" s="22"/>
      <c r="C46" s="3"/>
      <c r="D46" s="4"/>
      <c r="E46" s="3"/>
      <c r="F46" s="3"/>
      <c r="G46" s="46" t="s">
        <v>50</v>
      </c>
      <c r="H46" s="51">
        <f>SUM(H12:H45)</f>
        <v>2213191.67</v>
      </c>
    </row>
    <row r="48" spans="1:13" x14ac:dyDescent="0.25">
      <c r="D48" s="10"/>
      <c r="E48" s="30" t="s">
        <v>54</v>
      </c>
      <c r="F48" s="11" t="s">
        <v>15</v>
      </c>
    </row>
    <row r="49" spans="1:8" ht="15.75" x14ac:dyDescent="0.25">
      <c r="A49" s="8"/>
      <c r="B49" s="8"/>
      <c r="C49" s="8"/>
      <c r="D49" s="10"/>
      <c r="F49" s="9" t="s">
        <v>19</v>
      </c>
      <c r="G49" s="9" t="s">
        <v>17</v>
      </c>
      <c r="H49" s="9" t="s">
        <v>18</v>
      </c>
    </row>
    <row r="50" spans="1:8" ht="15.75" x14ac:dyDescent="0.25">
      <c r="A50" s="8"/>
      <c r="B50" s="8"/>
      <c r="C50" s="8"/>
      <c r="D50" s="10"/>
      <c r="F50" s="1" t="s">
        <v>20</v>
      </c>
      <c r="G50" s="1"/>
      <c r="H50" s="13"/>
    </row>
    <row r="51" spans="1:8" ht="15.75" x14ac:dyDescent="0.25">
      <c r="A51" s="8"/>
      <c r="B51" s="8"/>
      <c r="C51" s="8"/>
      <c r="D51" s="10"/>
      <c r="F51" s="1" t="s">
        <v>21</v>
      </c>
      <c r="G51" s="1"/>
      <c r="H51" s="13"/>
    </row>
    <row r="52" spans="1:8" ht="15.75" x14ac:dyDescent="0.25">
      <c r="A52" s="39" t="s">
        <v>43</v>
      </c>
      <c r="B52" s="39"/>
      <c r="C52" s="39"/>
      <c r="D52" s="10"/>
      <c r="F52" s="12" t="s">
        <v>23</v>
      </c>
      <c r="G52" s="1"/>
      <c r="H52" s="14">
        <f>SUM(H50:H51)</f>
        <v>0</v>
      </c>
    </row>
    <row r="53" spans="1:8" x14ac:dyDescent="0.25">
      <c r="A53" s="9" t="s">
        <v>16</v>
      </c>
      <c r="B53" s="9" t="s">
        <v>17</v>
      </c>
      <c r="C53" s="38"/>
      <c r="D53" s="10"/>
      <c r="F53" s="36"/>
      <c r="H53" s="37"/>
    </row>
    <row r="54" spans="1:8" x14ac:dyDescent="0.25">
      <c r="A54" s="40">
        <v>237101</v>
      </c>
      <c r="B54" s="41"/>
      <c r="C54" s="38"/>
      <c r="D54" s="10"/>
      <c r="F54" s="36"/>
      <c r="H54" s="37"/>
    </row>
    <row r="55" spans="1:8" x14ac:dyDescent="0.25">
      <c r="A55" s="40">
        <v>231101</v>
      </c>
      <c r="B55" s="41"/>
      <c r="C55" s="38"/>
      <c r="D55" s="10"/>
      <c r="F55" s="36"/>
      <c r="H55" s="37"/>
    </row>
    <row r="56" spans="1:8" x14ac:dyDescent="0.25">
      <c r="A56" s="40">
        <v>234101</v>
      </c>
      <c r="B56" s="41"/>
      <c r="C56" s="38"/>
      <c r="D56" s="10"/>
      <c r="F56" s="36"/>
      <c r="H56" s="37"/>
    </row>
    <row r="57" spans="1:8" x14ac:dyDescent="0.25">
      <c r="A57" s="40">
        <v>239301</v>
      </c>
      <c r="B57" s="41"/>
      <c r="C57" s="38"/>
      <c r="D57" s="10"/>
      <c r="F57" s="36"/>
      <c r="H57" s="37"/>
    </row>
    <row r="58" spans="1:8" x14ac:dyDescent="0.25">
      <c r="A58" s="40">
        <v>227202</v>
      </c>
      <c r="B58" s="41"/>
      <c r="C58" s="38"/>
      <c r="D58" s="10"/>
      <c r="F58" s="36"/>
      <c r="H58" s="37"/>
    </row>
    <row r="59" spans="1:8" x14ac:dyDescent="0.25">
      <c r="A59" s="40">
        <v>227106</v>
      </c>
      <c r="B59" s="41"/>
      <c r="C59" s="38"/>
      <c r="D59" s="10"/>
      <c r="F59" s="36"/>
      <c r="H59" s="37"/>
    </row>
    <row r="60" spans="1:8" x14ac:dyDescent="0.25">
      <c r="A60" s="40">
        <v>239101</v>
      </c>
      <c r="B60" s="41"/>
      <c r="C60" s="38"/>
      <c r="D60" s="10"/>
      <c r="F60" s="36"/>
      <c r="H60" s="37"/>
    </row>
    <row r="61" spans="1:8" x14ac:dyDescent="0.25">
      <c r="A61" s="40">
        <v>227205</v>
      </c>
      <c r="B61" s="41"/>
      <c r="C61" s="38"/>
      <c r="D61" s="10"/>
      <c r="F61" s="36"/>
      <c r="H61" s="37"/>
    </row>
    <row r="62" spans="1:8" x14ac:dyDescent="0.25">
      <c r="A62" s="40">
        <v>231301</v>
      </c>
      <c r="B62" s="41"/>
      <c r="C62" s="38"/>
      <c r="D62" s="10"/>
      <c r="F62" s="36"/>
      <c r="H62" s="37"/>
    </row>
    <row r="63" spans="1:8" x14ac:dyDescent="0.25">
      <c r="A63" s="40">
        <v>241301</v>
      </c>
      <c r="B63" s="41"/>
      <c r="C63" s="38"/>
      <c r="D63" s="10"/>
      <c r="F63" s="36"/>
      <c r="H63" s="37"/>
    </row>
    <row r="64" spans="1:8" x14ac:dyDescent="0.25">
      <c r="A64" s="40">
        <v>235501</v>
      </c>
      <c r="B64" s="41"/>
      <c r="C64" s="38"/>
      <c r="D64" s="10"/>
      <c r="F64" s="48"/>
      <c r="H64" s="37"/>
    </row>
    <row r="65" spans="1:8" x14ac:dyDescent="0.25">
      <c r="A65" s="40">
        <v>237104</v>
      </c>
      <c r="B65" s="41"/>
      <c r="C65" s="38"/>
      <c r="D65" s="10"/>
      <c r="F65" s="48"/>
      <c r="H65" s="37"/>
    </row>
    <row r="66" spans="1:8" x14ac:dyDescent="0.25">
      <c r="A66" s="40">
        <v>237203</v>
      </c>
      <c r="B66" s="41"/>
      <c r="C66" s="38"/>
      <c r="D66" s="10"/>
      <c r="F66" s="36"/>
      <c r="H66" s="37"/>
    </row>
    <row r="67" spans="1:8" x14ac:dyDescent="0.25">
      <c r="A67" s="40">
        <v>237299</v>
      </c>
      <c r="B67" s="41"/>
      <c r="C67" s="38"/>
      <c r="D67" s="10"/>
      <c r="F67" s="36"/>
      <c r="H67" s="37"/>
    </row>
    <row r="68" spans="1:8" x14ac:dyDescent="0.25">
      <c r="A68" s="40">
        <v>236301</v>
      </c>
      <c r="B68" s="41"/>
      <c r="C68" s="38"/>
      <c r="D68" s="10"/>
      <c r="F68" s="36"/>
      <c r="H68" s="37"/>
    </row>
    <row r="69" spans="1:8" x14ac:dyDescent="0.25">
      <c r="A69" s="40">
        <v>239501</v>
      </c>
      <c r="B69" s="41"/>
      <c r="C69" s="16"/>
      <c r="D69" s="10"/>
      <c r="F69" s="36"/>
      <c r="H69" s="37"/>
    </row>
    <row r="70" spans="1:8" x14ac:dyDescent="0.25">
      <c r="A70" s="40">
        <v>239201</v>
      </c>
      <c r="B70" s="41"/>
      <c r="C70" s="16"/>
      <c r="D70" s="10"/>
      <c r="F70" s="36"/>
      <c r="H70" s="37"/>
    </row>
    <row r="71" spans="1:8" x14ac:dyDescent="0.25">
      <c r="A71" s="40">
        <v>227102</v>
      </c>
      <c r="B71" s="41"/>
      <c r="C71" s="16"/>
      <c r="D71" s="10"/>
      <c r="F71" s="36"/>
      <c r="H71" s="37"/>
    </row>
    <row r="72" spans="1:8" x14ac:dyDescent="0.25">
      <c r="A72" s="40">
        <v>233201</v>
      </c>
      <c r="B72" s="41"/>
      <c r="C72" s="16"/>
      <c r="D72" s="10"/>
      <c r="F72" s="36"/>
      <c r="H72" s="37"/>
    </row>
    <row r="73" spans="1:8" x14ac:dyDescent="0.25">
      <c r="A73" s="9" t="s">
        <v>22</v>
      </c>
      <c r="B73" s="43">
        <f>SUM(B54:B72)</f>
        <v>0</v>
      </c>
      <c r="C73" s="37"/>
      <c r="D73" s="10"/>
      <c r="F73" s="36"/>
    </row>
    <row r="74" spans="1:8" x14ac:dyDescent="0.25">
      <c r="A74" s="38"/>
      <c r="B74" s="44"/>
      <c r="C74" s="37"/>
      <c r="D74" s="10"/>
      <c r="F74" s="36"/>
    </row>
    <row r="75" spans="1:8" x14ac:dyDescent="0.25">
      <c r="A75" t="s">
        <v>24</v>
      </c>
      <c r="D75" s="10"/>
    </row>
    <row r="76" spans="1:8" x14ac:dyDescent="0.25">
      <c r="A76" s="11" t="s">
        <v>26</v>
      </c>
      <c r="D76" s="10"/>
      <c r="F76" s="11" t="s">
        <v>27</v>
      </c>
    </row>
    <row r="77" spans="1:8" x14ac:dyDescent="0.25">
      <c r="A77" t="s">
        <v>28</v>
      </c>
      <c r="D77" s="19"/>
      <c r="F77" t="s">
        <v>25</v>
      </c>
    </row>
    <row r="78" spans="1:8" x14ac:dyDescent="0.25">
      <c r="D78" s="19"/>
    </row>
    <row r="79" spans="1:8" x14ac:dyDescent="0.25">
      <c r="A79" s="11" t="s">
        <v>29</v>
      </c>
      <c r="B79" s="11"/>
      <c r="D79" s="19"/>
    </row>
    <row r="80" spans="1:8" x14ac:dyDescent="0.25">
      <c r="A80" t="s">
        <v>30</v>
      </c>
      <c r="D80" s="19"/>
    </row>
    <row r="81" spans="4:4" x14ac:dyDescent="0.25">
      <c r="D81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topLeftCell="A73" zoomScaleNormal="100" workbookViewId="0">
      <selection activeCell="B87" sqref="B8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/>
      <c r="B12" s="50"/>
      <c r="C12" s="50"/>
      <c r="D12" s="52" t="s">
        <v>14</v>
      </c>
      <c r="E12" s="50"/>
      <c r="F12" s="50"/>
      <c r="G12" s="50"/>
      <c r="H12" s="54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45324</v>
      </c>
      <c r="B13" s="22">
        <v>2024</v>
      </c>
      <c r="C13" s="22"/>
      <c r="D13" s="2" t="s">
        <v>14</v>
      </c>
      <c r="E13" s="22" t="s">
        <v>98</v>
      </c>
      <c r="F13" s="22" t="s">
        <v>99</v>
      </c>
      <c r="G13" s="22">
        <v>228201</v>
      </c>
      <c r="H13" s="29">
        <v>26000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45323</v>
      </c>
      <c r="B14" s="22">
        <v>3015</v>
      </c>
      <c r="C14" s="22" t="s">
        <v>100</v>
      </c>
      <c r="D14" s="2" t="s">
        <v>14</v>
      </c>
      <c r="E14" s="22" t="s">
        <v>48</v>
      </c>
      <c r="F14" s="22" t="s">
        <v>101</v>
      </c>
      <c r="G14" s="22">
        <v>227206</v>
      </c>
      <c r="H14" s="29">
        <v>47254.28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45300</v>
      </c>
      <c r="B15" s="22">
        <v>3008</v>
      </c>
      <c r="C15" s="22"/>
      <c r="D15" s="2" t="s">
        <v>14</v>
      </c>
      <c r="E15" s="22" t="s">
        <v>102</v>
      </c>
      <c r="F15" s="22" t="s">
        <v>99</v>
      </c>
      <c r="G15" s="22">
        <v>228201</v>
      </c>
      <c r="H15" s="29">
        <v>29000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45323</v>
      </c>
      <c r="B16" s="22">
        <v>2024</v>
      </c>
      <c r="C16" s="22"/>
      <c r="D16" s="2" t="s">
        <v>14</v>
      </c>
      <c r="E16" s="22" t="s">
        <v>103</v>
      </c>
      <c r="F16" s="22" t="s">
        <v>99</v>
      </c>
      <c r="G16" s="22">
        <v>228201</v>
      </c>
      <c r="H16" s="29">
        <v>7140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45325</v>
      </c>
      <c r="B17" s="22">
        <v>2495</v>
      </c>
      <c r="C17" s="3" t="s">
        <v>104</v>
      </c>
      <c r="D17" s="4" t="s">
        <v>14</v>
      </c>
      <c r="E17" s="3" t="s">
        <v>105</v>
      </c>
      <c r="F17" s="3" t="s">
        <v>106</v>
      </c>
      <c r="G17" s="3">
        <v>227204</v>
      </c>
      <c r="H17" s="33">
        <v>26470.94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45323</v>
      </c>
      <c r="B18" s="22">
        <v>2024</v>
      </c>
      <c r="C18" s="22"/>
      <c r="D18" s="2" t="s">
        <v>14</v>
      </c>
      <c r="E18" s="22" t="s">
        <v>107</v>
      </c>
      <c r="F18" s="22" t="s">
        <v>108</v>
      </c>
      <c r="G18" s="53">
        <v>228201</v>
      </c>
      <c r="H18" s="29">
        <v>3977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45329</v>
      </c>
      <c r="B19" s="22">
        <v>2987</v>
      </c>
      <c r="C19" s="22" t="s">
        <v>109</v>
      </c>
      <c r="D19" s="2" t="s">
        <v>14</v>
      </c>
      <c r="E19" s="22" t="s">
        <v>110</v>
      </c>
      <c r="F19" s="22" t="s">
        <v>111</v>
      </c>
      <c r="G19" s="53">
        <v>239201</v>
      </c>
      <c r="H19" s="29">
        <v>97450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45294</v>
      </c>
      <c r="B20" s="22">
        <v>2984</v>
      </c>
      <c r="C20" s="22" t="s">
        <v>112</v>
      </c>
      <c r="D20" s="2" t="s">
        <v>14</v>
      </c>
      <c r="E20" s="22" t="s">
        <v>113</v>
      </c>
      <c r="F20" s="22" t="s">
        <v>114</v>
      </c>
      <c r="G20" s="53">
        <v>237101</v>
      </c>
      <c r="H20" s="29">
        <v>86809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45334</v>
      </c>
      <c r="B21" s="22">
        <v>2024</v>
      </c>
      <c r="C21" s="3"/>
      <c r="D21" s="4" t="s">
        <v>14</v>
      </c>
      <c r="E21" s="3" t="s">
        <v>115</v>
      </c>
      <c r="F21" s="22" t="s">
        <v>116</v>
      </c>
      <c r="G21" s="3">
        <v>221801</v>
      </c>
      <c r="H21" s="33">
        <v>7000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45336</v>
      </c>
      <c r="B22" s="22">
        <v>3031</v>
      </c>
      <c r="C22" s="3" t="s">
        <v>117</v>
      </c>
      <c r="D22" s="4" t="s">
        <v>14</v>
      </c>
      <c r="E22" s="3" t="s">
        <v>118</v>
      </c>
      <c r="F22" s="22" t="s">
        <v>173</v>
      </c>
      <c r="G22" s="3">
        <v>232101</v>
      </c>
      <c r="H22" s="33">
        <v>63129.75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45261</v>
      </c>
      <c r="B23" s="22">
        <v>2950</v>
      </c>
      <c r="C23" s="3" t="s">
        <v>59</v>
      </c>
      <c r="D23" s="4" t="s">
        <v>14</v>
      </c>
      <c r="E23" s="3" t="s">
        <v>120</v>
      </c>
      <c r="F23" s="22" t="s">
        <v>119</v>
      </c>
      <c r="G23" s="3">
        <v>231101</v>
      </c>
      <c r="H23" s="33">
        <v>217997.86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45323</v>
      </c>
      <c r="B24" s="22">
        <v>3034</v>
      </c>
      <c r="C24" s="3" t="s">
        <v>121</v>
      </c>
      <c r="D24" s="4" t="s">
        <v>14</v>
      </c>
      <c r="E24" s="3" t="s">
        <v>122</v>
      </c>
      <c r="F24" s="22" t="s">
        <v>119</v>
      </c>
      <c r="G24" s="22">
        <v>231101</v>
      </c>
      <c r="H24" s="33">
        <v>146255</v>
      </c>
      <c r="N24" s="17"/>
      <c r="Q24" s="45"/>
      <c r="S24" s="16"/>
    </row>
    <row r="25" spans="1:22" x14ac:dyDescent="0.25">
      <c r="A25" s="28">
        <v>45317</v>
      </c>
      <c r="B25" s="22">
        <v>3035</v>
      </c>
      <c r="C25" s="3" t="s">
        <v>123</v>
      </c>
      <c r="D25" s="4" t="s">
        <v>14</v>
      </c>
      <c r="E25" s="3" t="s">
        <v>122</v>
      </c>
      <c r="F25" s="22" t="s">
        <v>119</v>
      </c>
      <c r="G25" s="3">
        <v>231101</v>
      </c>
      <c r="H25" s="33">
        <v>147340</v>
      </c>
      <c r="Q25" s="45"/>
      <c r="S25" s="16"/>
    </row>
    <row r="26" spans="1:22" x14ac:dyDescent="0.25">
      <c r="A26" s="28">
        <v>45302</v>
      </c>
      <c r="B26" s="22">
        <v>2994</v>
      </c>
      <c r="C26" s="22" t="s">
        <v>124</v>
      </c>
      <c r="D26" s="2" t="s">
        <v>14</v>
      </c>
      <c r="E26" s="3" t="s">
        <v>126</v>
      </c>
      <c r="F26" s="3" t="s">
        <v>125</v>
      </c>
      <c r="G26" s="22">
        <v>227101</v>
      </c>
      <c r="H26" s="29">
        <v>89045.9</v>
      </c>
      <c r="Q26" s="45"/>
      <c r="S26" s="16"/>
    </row>
    <row r="27" spans="1:22" x14ac:dyDescent="0.25">
      <c r="A27" s="24">
        <v>45290</v>
      </c>
      <c r="B27" s="21">
        <v>2995</v>
      </c>
      <c r="C27" s="26" t="s">
        <v>127</v>
      </c>
      <c r="D27" s="27" t="s">
        <v>14</v>
      </c>
      <c r="E27" s="3" t="s">
        <v>126</v>
      </c>
      <c r="F27" s="22" t="s">
        <v>125</v>
      </c>
      <c r="G27" s="32">
        <v>227101</v>
      </c>
      <c r="H27" s="33">
        <v>25259.5</v>
      </c>
    </row>
    <row r="28" spans="1:22" x14ac:dyDescent="0.25">
      <c r="A28" s="24">
        <v>45003</v>
      </c>
      <c r="B28" s="21">
        <v>3001</v>
      </c>
      <c r="C28" s="20" t="s">
        <v>128</v>
      </c>
      <c r="D28" s="15" t="s">
        <v>14</v>
      </c>
      <c r="E28" s="3" t="s">
        <v>126</v>
      </c>
      <c r="F28" s="22" t="s">
        <v>125</v>
      </c>
      <c r="G28" s="32">
        <v>227101</v>
      </c>
      <c r="H28" s="29">
        <v>2105</v>
      </c>
    </row>
    <row r="29" spans="1:22" x14ac:dyDescent="0.25">
      <c r="A29" s="28">
        <v>44512</v>
      </c>
      <c r="B29" s="22">
        <v>2999</v>
      </c>
      <c r="C29" s="22" t="s">
        <v>129</v>
      </c>
      <c r="D29" s="2" t="s">
        <v>14</v>
      </c>
      <c r="E29" s="3" t="s">
        <v>126</v>
      </c>
      <c r="F29" s="22" t="s">
        <v>125</v>
      </c>
      <c r="G29" s="53">
        <v>227101</v>
      </c>
      <c r="H29" s="29">
        <v>3325</v>
      </c>
      <c r="I29" t="s">
        <v>56</v>
      </c>
    </row>
    <row r="30" spans="1:22" x14ac:dyDescent="0.25">
      <c r="A30" s="28">
        <v>44526</v>
      </c>
      <c r="B30" s="22">
        <v>3000</v>
      </c>
      <c r="C30" s="22" t="s">
        <v>130</v>
      </c>
      <c r="D30" s="2" t="s">
        <v>14</v>
      </c>
      <c r="E30" s="3" t="s">
        <v>126</v>
      </c>
      <c r="F30" s="22" t="s">
        <v>125</v>
      </c>
      <c r="G30" s="3">
        <v>227101</v>
      </c>
      <c r="H30" s="29">
        <v>15650</v>
      </c>
    </row>
    <row r="31" spans="1:22" x14ac:dyDescent="0.25">
      <c r="A31" s="28">
        <v>45323</v>
      </c>
      <c r="B31" s="22">
        <v>3029</v>
      </c>
      <c r="C31" s="22" t="s">
        <v>131</v>
      </c>
      <c r="D31" s="2" t="s">
        <v>14</v>
      </c>
      <c r="E31" s="3" t="s">
        <v>113</v>
      </c>
      <c r="F31" s="22" t="s">
        <v>114</v>
      </c>
      <c r="G31" s="32">
        <v>237101</v>
      </c>
      <c r="H31" s="29">
        <v>95077</v>
      </c>
    </row>
    <row r="32" spans="1:22" x14ac:dyDescent="0.25">
      <c r="A32" s="28">
        <v>45330</v>
      </c>
      <c r="B32" s="22">
        <v>3026</v>
      </c>
      <c r="C32" s="22" t="s">
        <v>132</v>
      </c>
      <c r="D32" s="2" t="s">
        <v>14</v>
      </c>
      <c r="E32" s="3" t="s">
        <v>133</v>
      </c>
      <c r="F32" s="22" t="s">
        <v>134</v>
      </c>
      <c r="G32" s="32">
        <v>239101</v>
      </c>
      <c r="H32" s="29">
        <v>64251</v>
      </c>
    </row>
    <row r="33" spans="1:13" x14ac:dyDescent="0.25">
      <c r="A33" s="28">
        <v>45324</v>
      </c>
      <c r="B33" s="22">
        <v>3028</v>
      </c>
      <c r="C33" s="22" t="s">
        <v>135</v>
      </c>
      <c r="D33" s="2" t="s">
        <v>14</v>
      </c>
      <c r="E33" s="55" t="s">
        <v>136</v>
      </c>
      <c r="F33" s="22" t="s">
        <v>111</v>
      </c>
      <c r="G33" s="32">
        <v>239201</v>
      </c>
      <c r="H33" s="29">
        <v>159525.38</v>
      </c>
    </row>
    <row r="34" spans="1:13" x14ac:dyDescent="0.25">
      <c r="A34" s="28">
        <v>45299</v>
      </c>
      <c r="B34" s="22">
        <v>2993</v>
      </c>
      <c r="C34" s="22" t="s">
        <v>137</v>
      </c>
      <c r="D34" s="2" t="s">
        <v>14</v>
      </c>
      <c r="E34" s="55" t="s">
        <v>31</v>
      </c>
      <c r="F34" s="22" t="s">
        <v>138</v>
      </c>
      <c r="G34" s="22">
        <v>234101</v>
      </c>
      <c r="H34" s="29">
        <v>283500</v>
      </c>
    </row>
    <row r="35" spans="1:13" x14ac:dyDescent="0.25">
      <c r="A35" s="28">
        <v>45309</v>
      </c>
      <c r="B35" s="22">
        <v>3012</v>
      </c>
      <c r="C35" s="22" t="s">
        <v>139</v>
      </c>
      <c r="D35" s="2" t="s">
        <v>14</v>
      </c>
      <c r="E35" s="55" t="s">
        <v>140</v>
      </c>
      <c r="F35" s="22" t="s">
        <v>141</v>
      </c>
      <c r="G35" s="34">
        <v>234101</v>
      </c>
      <c r="H35" s="29">
        <v>337210.5</v>
      </c>
    </row>
    <row r="36" spans="1:13" x14ac:dyDescent="0.25">
      <c r="A36" s="28">
        <v>45324</v>
      </c>
      <c r="B36" s="22">
        <v>3030</v>
      </c>
      <c r="C36" s="22" t="s">
        <v>142</v>
      </c>
      <c r="D36" s="2" t="s">
        <v>14</v>
      </c>
      <c r="E36" s="55" t="s">
        <v>140</v>
      </c>
      <c r="F36" s="22" t="s">
        <v>141</v>
      </c>
      <c r="G36" s="31">
        <v>239301</v>
      </c>
      <c r="H36" s="29">
        <v>586931.19999999995</v>
      </c>
      <c r="M36" s="16"/>
    </row>
    <row r="37" spans="1:13" x14ac:dyDescent="0.25">
      <c r="A37" s="20">
        <v>45327</v>
      </c>
      <c r="B37" s="21">
        <v>3027</v>
      </c>
      <c r="C37" s="35" t="s">
        <v>214</v>
      </c>
      <c r="D37" s="15" t="s">
        <v>14</v>
      </c>
      <c r="E37" s="56" t="s">
        <v>144</v>
      </c>
      <c r="F37" s="21" t="s">
        <v>143</v>
      </c>
      <c r="G37" s="31">
        <v>239201</v>
      </c>
      <c r="H37" s="29">
        <v>418900</v>
      </c>
      <c r="M37" s="16"/>
    </row>
    <row r="38" spans="1:13" x14ac:dyDescent="0.25">
      <c r="A38" s="20">
        <v>45201</v>
      </c>
      <c r="B38" s="21">
        <v>2959</v>
      </c>
      <c r="C38" s="22" t="s">
        <v>145</v>
      </c>
      <c r="D38" s="15" t="s">
        <v>14</v>
      </c>
      <c r="E38" s="55" t="s">
        <v>146</v>
      </c>
      <c r="F38" s="22" t="s">
        <v>147</v>
      </c>
      <c r="G38" s="31">
        <v>227204</v>
      </c>
      <c r="H38" s="29">
        <v>23440</v>
      </c>
      <c r="M38" s="16"/>
    </row>
    <row r="39" spans="1:13" x14ac:dyDescent="0.25">
      <c r="A39" s="20">
        <v>45196</v>
      </c>
      <c r="B39" s="21">
        <v>2022</v>
      </c>
      <c r="C39" s="21" t="s">
        <v>148</v>
      </c>
      <c r="D39" s="15" t="s">
        <v>14</v>
      </c>
      <c r="E39" s="55" t="s">
        <v>146</v>
      </c>
      <c r="F39" s="22" t="s">
        <v>147</v>
      </c>
      <c r="G39" s="34">
        <v>227204</v>
      </c>
      <c r="H39" s="29">
        <v>62684.5</v>
      </c>
      <c r="M39" s="16"/>
    </row>
    <row r="40" spans="1:13" x14ac:dyDescent="0.25">
      <c r="A40" s="24">
        <v>45330</v>
      </c>
      <c r="B40" s="21">
        <v>2024</v>
      </c>
      <c r="C40" s="26"/>
      <c r="D40" s="15" t="s">
        <v>14</v>
      </c>
      <c r="E40" s="57" t="s">
        <v>150</v>
      </c>
      <c r="F40" s="57" t="s">
        <v>149</v>
      </c>
      <c r="G40" s="32">
        <v>227101</v>
      </c>
      <c r="H40" s="33">
        <v>6000</v>
      </c>
      <c r="M40" s="16"/>
    </row>
    <row r="41" spans="1:13" x14ac:dyDescent="0.25">
      <c r="A41" s="28">
        <v>45303</v>
      </c>
      <c r="B41" s="22">
        <v>2997</v>
      </c>
      <c r="C41" s="22" t="s">
        <v>151</v>
      </c>
      <c r="D41" s="15" t="s">
        <v>14</v>
      </c>
      <c r="E41" s="55" t="s">
        <v>40</v>
      </c>
      <c r="F41" s="22" t="s">
        <v>152</v>
      </c>
      <c r="G41" s="31">
        <v>227101</v>
      </c>
      <c r="H41" s="29">
        <v>2140</v>
      </c>
      <c r="M41" s="16"/>
    </row>
    <row r="42" spans="1:13" x14ac:dyDescent="0.25">
      <c r="A42" s="28">
        <v>45307</v>
      </c>
      <c r="B42" s="22">
        <v>2998</v>
      </c>
      <c r="C42" s="22" t="s">
        <v>153</v>
      </c>
      <c r="D42" s="15" t="s">
        <v>14</v>
      </c>
      <c r="E42" s="55" t="s">
        <v>40</v>
      </c>
      <c r="F42" s="22" t="s">
        <v>152</v>
      </c>
      <c r="G42" s="31">
        <v>227101</v>
      </c>
      <c r="H42" s="29">
        <v>2160</v>
      </c>
      <c r="M42" s="16"/>
    </row>
    <row r="43" spans="1:13" x14ac:dyDescent="0.25">
      <c r="A43" s="28">
        <v>45230</v>
      </c>
      <c r="B43" s="22">
        <v>2889</v>
      </c>
      <c r="C43" s="22" t="s">
        <v>49</v>
      </c>
      <c r="D43" s="15" t="s">
        <v>14</v>
      </c>
      <c r="E43" s="55" t="s">
        <v>40</v>
      </c>
      <c r="F43" s="22" t="s">
        <v>152</v>
      </c>
      <c r="G43" s="31">
        <v>227101</v>
      </c>
      <c r="H43" s="29">
        <v>1800</v>
      </c>
      <c r="M43" s="16"/>
    </row>
    <row r="44" spans="1:13" x14ac:dyDescent="0.25">
      <c r="A44" s="28">
        <v>45281</v>
      </c>
      <c r="B44" s="22">
        <v>2876</v>
      </c>
      <c r="C44" s="22" t="s">
        <v>60</v>
      </c>
      <c r="D44" s="15" t="s">
        <v>14</v>
      </c>
      <c r="E44" s="55" t="s">
        <v>40</v>
      </c>
      <c r="F44" s="22" t="s">
        <v>152</v>
      </c>
      <c r="G44" s="31">
        <v>227101</v>
      </c>
      <c r="H44" s="29">
        <v>19000</v>
      </c>
      <c r="M44" s="16"/>
    </row>
    <row r="45" spans="1:13" x14ac:dyDescent="0.25">
      <c r="A45" s="28">
        <v>45321</v>
      </c>
      <c r="B45" s="22">
        <v>3019</v>
      </c>
      <c r="C45" s="22" t="s">
        <v>154</v>
      </c>
      <c r="D45" s="15" t="s">
        <v>14</v>
      </c>
      <c r="E45" s="55" t="s">
        <v>40</v>
      </c>
      <c r="F45" s="22" t="s">
        <v>152</v>
      </c>
      <c r="G45" s="31">
        <v>227101</v>
      </c>
      <c r="H45" s="29">
        <v>2800</v>
      </c>
      <c r="M45" s="16"/>
    </row>
    <row r="46" spans="1:13" x14ac:dyDescent="0.25">
      <c r="A46" s="28" t="s">
        <v>156</v>
      </c>
      <c r="B46" s="22">
        <v>3020</v>
      </c>
      <c r="C46" s="22" t="s">
        <v>155</v>
      </c>
      <c r="D46" s="15" t="s">
        <v>14</v>
      </c>
      <c r="E46" s="55" t="s">
        <v>40</v>
      </c>
      <c r="F46" s="22" t="s">
        <v>152</v>
      </c>
      <c r="G46" s="31">
        <v>227101</v>
      </c>
      <c r="H46" s="29">
        <v>3050</v>
      </c>
      <c r="M46" s="16"/>
    </row>
    <row r="47" spans="1:13" x14ac:dyDescent="0.25">
      <c r="A47" s="28">
        <v>45324</v>
      </c>
      <c r="B47" s="22">
        <v>3021</v>
      </c>
      <c r="C47" s="22" t="s">
        <v>157</v>
      </c>
      <c r="D47" s="15" t="s">
        <v>14</v>
      </c>
      <c r="E47" s="55" t="s">
        <v>40</v>
      </c>
      <c r="F47" s="22" t="s">
        <v>152</v>
      </c>
      <c r="G47" s="31">
        <v>227101</v>
      </c>
      <c r="H47" s="29">
        <v>8825</v>
      </c>
      <c r="M47" s="16"/>
    </row>
    <row r="48" spans="1:13" x14ac:dyDescent="0.25">
      <c r="A48" s="28">
        <v>45325</v>
      </c>
      <c r="B48" s="22">
        <v>3023</v>
      </c>
      <c r="C48" s="22" t="s">
        <v>158</v>
      </c>
      <c r="D48" s="15" t="s">
        <v>14</v>
      </c>
      <c r="E48" s="55" t="s">
        <v>40</v>
      </c>
      <c r="F48" s="22" t="s">
        <v>152</v>
      </c>
      <c r="G48" s="31">
        <v>227101</v>
      </c>
      <c r="H48" s="29">
        <v>11050</v>
      </c>
      <c r="M48" s="16"/>
    </row>
    <row r="49" spans="1:13" x14ac:dyDescent="0.25">
      <c r="A49" s="28">
        <v>45327</v>
      </c>
      <c r="B49" s="22">
        <v>3024</v>
      </c>
      <c r="C49" s="22" t="s">
        <v>159</v>
      </c>
      <c r="D49" s="15" t="s">
        <v>14</v>
      </c>
      <c r="E49" s="55" t="s">
        <v>40</v>
      </c>
      <c r="F49" s="22" t="s">
        <v>152</v>
      </c>
      <c r="G49" s="31">
        <v>227101</v>
      </c>
      <c r="H49" s="29">
        <v>305</v>
      </c>
      <c r="M49" s="16"/>
    </row>
    <row r="50" spans="1:13" x14ac:dyDescent="0.25">
      <c r="A50" s="28">
        <v>45328</v>
      </c>
      <c r="B50" s="22">
        <v>3022</v>
      </c>
      <c r="C50" s="22" t="s">
        <v>160</v>
      </c>
      <c r="D50" s="15" t="s">
        <v>14</v>
      </c>
      <c r="E50" s="55" t="s">
        <v>40</v>
      </c>
      <c r="F50" s="22" t="s">
        <v>152</v>
      </c>
      <c r="G50" s="31">
        <v>227101</v>
      </c>
      <c r="H50" s="29">
        <v>2300</v>
      </c>
      <c r="M50" s="16"/>
    </row>
    <row r="51" spans="1:13" x14ac:dyDescent="0.25">
      <c r="A51" s="28">
        <v>45258</v>
      </c>
      <c r="B51" s="22">
        <v>2946</v>
      </c>
      <c r="C51" s="22" t="s">
        <v>53</v>
      </c>
      <c r="D51" s="15" t="s">
        <v>14</v>
      </c>
      <c r="E51" s="55" t="s">
        <v>161</v>
      </c>
      <c r="F51" s="22" t="s">
        <v>162</v>
      </c>
      <c r="G51" s="31">
        <v>239201</v>
      </c>
      <c r="H51" s="29">
        <v>854</v>
      </c>
      <c r="M51" s="16"/>
    </row>
    <row r="52" spans="1:13" x14ac:dyDescent="0.25">
      <c r="A52" s="28">
        <v>45245</v>
      </c>
      <c r="B52" s="22">
        <v>2934</v>
      </c>
      <c r="C52" s="22" t="s">
        <v>51</v>
      </c>
      <c r="D52" s="15" t="s">
        <v>14</v>
      </c>
      <c r="E52" s="55" t="s">
        <v>161</v>
      </c>
      <c r="F52" s="22" t="s">
        <v>162</v>
      </c>
      <c r="G52" s="31">
        <v>239201</v>
      </c>
      <c r="H52" s="29">
        <v>4450</v>
      </c>
      <c r="M52" s="16"/>
    </row>
    <row r="53" spans="1:13" x14ac:dyDescent="0.25">
      <c r="A53" s="28">
        <v>45338</v>
      </c>
      <c r="B53" s="22">
        <v>3038</v>
      </c>
      <c r="C53" s="22" t="s">
        <v>163</v>
      </c>
      <c r="D53" s="15" t="s">
        <v>14</v>
      </c>
      <c r="E53" s="55" t="s">
        <v>164</v>
      </c>
      <c r="F53" s="22" t="s">
        <v>165</v>
      </c>
      <c r="G53" s="31">
        <v>239301</v>
      </c>
      <c r="H53" s="29">
        <v>816535.1</v>
      </c>
      <c r="M53" s="16"/>
    </row>
    <row r="54" spans="1:13" x14ac:dyDescent="0.25">
      <c r="A54" s="28">
        <v>45339</v>
      </c>
      <c r="B54" s="22">
        <v>2024</v>
      </c>
      <c r="C54" s="22"/>
      <c r="D54" s="15" t="s">
        <v>14</v>
      </c>
      <c r="E54" s="55" t="s">
        <v>166</v>
      </c>
      <c r="F54" s="57" t="s">
        <v>149</v>
      </c>
      <c r="G54" s="32">
        <v>227101</v>
      </c>
      <c r="H54" s="29">
        <v>6000</v>
      </c>
      <c r="M54" s="16"/>
    </row>
    <row r="55" spans="1:13" x14ac:dyDescent="0.25">
      <c r="A55" s="28">
        <v>45344</v>
      </c>
      <c r="B55" s="22">
        <v>2024</v>
      </c>
      <c r="C55" s="22"/>
      <c r="D55" s="15" t="s">
        <v>14</v>
      </c>
      <c r="E55" s="57" t="s">
        <v>150</v>
      </c>
      <c r="F55" s="57" t="s">
        <v>149</v>
      </c>
      <c r="G55" s="32">
        <v>227101</v>
      </c>
      <c r="H55" s="29">
        <v>6000</v>
      </c>
      <c r="M55" s="16"/>
    </row>
    <row r="56" spans="1:13" x14ac:dyDescent="0.25">
      <c r="A56" s="28">
        <v>45336</v>
      </c>
      <c r="B56" s="22">
        <v>3048</v>
      </c>
      <c r="C56" s="22" t="s">
        <v>167</v>
      </c>
      <c r="D56" s="15" t="s">
        <v>14</v>
      </c>
      <c r="E56" s="55" t="s">
        <v>57</v>
      </c>
      <c r="F56" s="22" t="s">
        <v>168</v>
      </c>
      <c r="G56" s="31">
        <v>239301</v>
      </c>
      <c r="H56" s="29">
        <v>473337.7</v>
      </c>
      <c r="M56" s="16"/>
    </row>
    <row r="57" spans="1:13" x14ac:dyDescent="0.25">
      <c r="A57" s="28">
        <v>45335</v>
      </c>
      <c r="B57" s="22">
        <v>3046</v>
      </c>
      <c r="C57" s="22" t="s">
        <v>171</v>
      </c>
      <c r="D57" s="15" t="s">
        <v>14</v>
      </c>
      <c r="E57" s="55" t="s">
        <v>170</v>
      </c>
      <c r="F57" s="22" t="s">
        <v>169</v>
      </c>
      <c r="G57" s="31">
        <v>221801</v>
      </c>
      <c r="H57" s="29">
        <v>50000</v>
      </c>
      <c r="M57" s="16"/>
    </row>
    <row r="58" spans="1:13" x14ac:dyDescent="0.25">
      <c r="A58" s="28">
        <v>45345</v>
      </c>
      <c r="B58" s="22">
        <v>3051</v>
      </c>
      <c r="C58" s="22" t="s">
        <v>172</v>
      </c>
      <c r="D58" s="15" t="s">
        <v>14</v>
      </c>
      <c r="E58" s="55" t="s">
        <v>118</v>
      </c>
      <c r="F58" s="22" t="s">
        <v>173</v>
      </c>
      <c r="G58" s="3">
        <v>232101</v>
      </c>
      <c r="H58" s="29">
        <v>36930</v>
      </c>
      <c r="M58" s="16"/>
    </row>
    <row r="59" spans="1:13" x14ac:dyDescent="0.25">
      <c r="A59" s="28">
        <v>45301</v>
      </c>
      <c r="B59" s="22">
        <v>3041</v>
      </c>
      <c r="C59" s="22" t="s">
        <v>174</v>
      </c>
      <c r="D59" s="15" t="s">
        <v>14</v>
      </c>
      <c r="E59" s="55" t="s">
        <v>74</v>
      </c>
      <c r="F59" s="22" t="s">
        <v>175</v>
      </c>
      <c r="G59" s="31">
        <v>237299</v>
      </c>
      <c r="H59" s="29">
        <v>16457.03</v>
      </c>
      <c r="M59" s="16"/>
    </row>
    <row r="60" spans="1:13" x14ac:dyDescent="0.25">
      <c r="A60" s="28">
        <v>45315</v>
      </c>
      <c r="B60" s="22">
        <v>3043</v>
      </c>
      <c r="C60" s="22" t="s">
        <v>176</v>
      </c>
      <c r="D60" s="15" t="s">
        <v>14</v>
      </c>
      <c r="E60" s="55" t="s">
        <v>74</v>
      </c>
      <c r="F60" s="22" t="s">
        <v>175</v>
      </c>
      <c r="G60" s="31">
        <v>237299</v>
      </c>
      <c r="H60" s="29">
        <v>58971.040000000001</v>
      </c>
      <c r="M60" s="16"/>
    </row>
    <row r="61" spans="1:13" x14ac:dyDescent="0.25">
      <c r="A61" s="28">
        <v>45309</v>
      </c>
      <c r="B61" s="22">
        <v>3042</v>
      </c>
      <c r="C61" s="22" t="s">
        <v>177</v>
      </c>
      <c r="D61" s="15" t="s">
        <v>14</v>
      </c>
      <c r="E61" s="55" t="s">
        <v>74</v>
      </c>
      <c r="F61" s="22" t="s">
        <v>175</v>
      </c>
      <c r="G61" s="31">
        <v>237299</v>
      </c>
      <c r="H61" s="29">
        <v>49371.1</v>
      </c>
      <c r="M61" s="16"/>
    </row>
    <row r="62" spans="1:13" x14ac:dyDescent="0.25">
      <c r="A62" s="28">
        <v>45331</v>
      </c>
      <c r="B62" s="22">
        <v>3045</v>
      </c>
      <c r="C62" s="22" t="s">
        <v>178</v>
      </c>
      <c r="D62" s="15" t="s">
        <v>14</v>
      </c>
      <c r="E62" s="55" t="s">
        <v>74</v>
      </c>
      <c r="F62" s="22" t="s">
        <v>175</v>
      </c>
      <c r="G62" s="31">
        <v>237299</v>
      </c>
      <c r="H62" s="29">
        <v>39771.17</v>
      </c>
      <c r="M62" s="16"/>
    </row>
    <row r="63" spans="1:13" x14ac:dyDescent="0.25">
      <c r="A63" s="28">
        <v>45324</v>
      </c>
      <c r="B63" s="22">
        <v>3044</v>
      </c>
      <c r="C63" s="22" t="s">
        <v>179</v>
      </c>
      <c r="D63" s="15" t="s">
        <v>14</v>
      </c>
      <c r="E63" s="55" t="s">
        <v>74</v>
      </c>
      <c r="F63" s="22" t="s">
        <v>175</v>
      </c>
      <c r="G63" s="31">
        <v>237299</v>
      </c>
      <c r="H63" s="29">
        <v>111408.34</v>
      </c>
      <c r="M63" s="16"/>
    </row>
    <row r="64" spans="1:13" x14ac:dyDescent="0.25">
      <c r="A64" s="28">
        <v>45301</v>
      </c>
      <c r="B64" s="22">
        <v>3040</v>
      </c>
      <c r="C64" s="22" t="s">
        <v>180</v>
      </c>
      <c r="D64" s="15" t="s">
        <v>14</v>
      </c>
      <c r="E64" s="55" t="s">
        <v>74</v>
      </c>
      <c r="F64" s="22" t="s">
        <v>175</v>
      </c>
      <c r="G64" s="31">
        <v>237299</v>
      </c>
      <c r="H64" s="29">
        <v>30171.23</v>
      </c>
      <c r="M64" s="16"/>
    </row>
    <row r="65" spans="1:13" x14ac:dyDescent="0.25">
      <c r="A65" s="28">
        <v>45318</v>
      </c>
      <c r="B65" s="22">
        <v>3005</v>
      </c>
      <c r="C65" s="22" t="s">
        <v>181</v>
      </c>
      <c r="D65" s="15" t="s">
        <v>14</v>
      </c>
      <c r="E65" s="55" t="s">
        <v>183</v>
      </c>
      <c r="F65" s="22" t="s">
        <v>182</v>
      </c>
      <c r="G65" s="31">
        <v>221301</v>
      </c>
      <c r="H65" s="29">
        <v>67051.64</v>
      </c>
      <c r="M65" s="16"/>
    </row>
    <row r="66" spans="1:13" x14ac:dyDescent="0.25">
      <c r="A66" s="28">
        <v>45342</v>
      </c>
      <c r="B66" s="22">
        <v>3053</v>
      </c>
      <c r="C66" s="22" t="s">
        <v>202</v>
      </c>
      <c r="D66" s="15" t="s">
        <v>14</v>
      </c>
      <c r="E66" s="55" t="s">
        <v>38</v>
      </c>
      <c r="F66" s="22" t="s">
        <v>168</v>
      </c>
      <c r="G66" s="31">
        <v>239301</v>
      </c>
      <c r="H66" s="29">
        <v>268716.2</v>
      </c>
      <c r="M66" s="16"/>
    </row>
    <row r="67" spans="1:13" x14ac:dyDescent="0.25">
      <c r="A67" s="28">
        <v>45344</v>
      </c>
      <c r="B67" s="22">
        <v>3057</v>
      </c>
      <c r="C67" s="22" t="s">
        <v>184</v>
      </c>
      <c r="D67" s="15" t="s">
        <v>14</v>
      </c>
      <c r="E67" s="55" t="s">
        <v>185</v>
      </c>
      <c r="F67" s="22" t="s">
        <v>186</v>
      </c>
      <c r="G67" s="31">
        <v>227204</v>
      </c>
      <c r="H67" s="29">
        <v>138060</v>
      </c>
      <c r="M67" s="16"/>
    </row>
    <row r="68" spans="1:13" x14ac:dyDescent="0.25">
      <c r="A68" s="28">
        <v>45348</v>
      </c>
      <c r="B68" s="22">
        <v>2024</v>
      </c>
      <c r="C68" s="22"/>
      <c r="D68" s="15" t="s">
        <v>14</v>
      </c>
      <c r="E68" s="22" t="s">
        <v>187</v>
      </c>
      <c r="F68" s="22" t="s">
        <v>188</v>
      </c>
      <c r="G68" s="31">
        <v>228201</v>
      </c>
      <c r="H68" s="29">
        <v>3200</v>
      </c>
      <c r="M68" s="16"/>
    </row>
    <row r="69" spans="1:13" x14ac:dyDescent="0.25">
      <c r="A69" s="28">
        <v>45349</v>
      </c>
      <c r="B69" s="22">
        <v>3060</v>
      </c>
      <c r="C69" s="22" t="s">
        <v>189</v>
      </c>
      <c r="D69" s="15" t="s">
        <v>14</v>
      </c>
      <c r="E69" s="55" t="s">
        <v>183</v>
      </c>
      <c r="F69" s="22" t="s">
        <v>182</v>
      </c>
      <c r="G69" s="31">
        <v>221301</v>
      </c>
      <c r="H69" s="29">
        <v>68833.25</v>
      </c>
      <c r="M69" s="16"/>
    </row>
    <row r="70" spans="1:13" x14ac:dyDescent="0.25">
      <c r="A70" s="28">
        <v>45338</v>
      </c>
      <c r="B70" s="22">
        <v>3052</v>
      </c>
      <c r="C70" s="22" t="s">
        <v>190</v>
      </c>
      <c r="D70" s="15" t="s">
        <v>14</v>
      </c>
      <c r="E70" s="55" t="s">
        <v>191</v>
      </c>
      <c r="F70" s="22" t="s">
        <v>192</v>
      </c>
      <c r="G70" s="31">
        <v>239301</v>
      </c>
      <c r="H70" s="29">
        <v>182039.3</v>
      </c>
      <c r="M70" s="16"/>
    </row>
    <row r="71" spans="1:13" x14ac:dyDescent="0.25">
      <c r="A71" s="24" t="s">
        <v>194</v>
      </c>
      <c r="B71" s="21">
        <v>3055</v>
      </c>
      <c r="C71" s="21" t="s">
        <v>193</v>
      </c>
      <c r="D71" s="15" t="s">
        <v>14</v>
      </c>
      <c r="E71" s="56" t="s">
        <v>191</v>
      </c>
      <c r="F71" s="22" t="s">
        <v>192</v>
      </c>
      <c r="G71" s="34">
        <v>239301</v>
      </c>
      <c r="H71" s="29">
        <v>22500</v>
      </c>
    </row>
    <row r="72" spans="1:13" x14ac:dyDescent="0.25">
      <c r="A72" s="24">
        <v>44980</v>
      </c>
      <c r="B72" s="21">
        <v>3058</v>
      </c>
      <c r="C72" s="21" t="s">
        <v>195</v>
      </c>
      <c r="D72" s="15" t="s">
        <v>14</v>
      </c>
      <c r="E72" s="56" t="s">
        <v>164</v>
      </c>
      <c r="F72" s="22" t="s">
        <v>196</v>
      </c>
      <c r="G72" s="34">
        <v>239301</v>
      </c>
      <c r="H72" s="29">
        <v>129600</v>
      </c>
    </row>
    <row r="73" spans="1:13" x14ac:dyDescent="0.25">
      <c r="A73" s="24">
        <v>45341</v>
      </c>
      <c r="B73" s="21">
        <v>3050</v>
      </c>
      <c r="C73" s="21" t="s">
        <v>197</v>
      </c>
      <c r="D73" s="15" t="s">
        <v>14</v>
      </c>
      <c r="E73" s="56" t="s">
        <v>198</v>
      </c>
      <c r="F73" s="22" t="s">
        <v>192</v>
      </c>
      <c r="G73" s="34">
        <v>239301</v>
      </c>
      <c r="H73" s="29">
        <v>226060</v>
      </c>
    </row>
    <row r="74" spans="1:13" x14ac:dyDescent="0.25">
      <c r="A74" s="24">
        <v>45348</v>
      </c>
      <c r="B74" s="21">
        <v>2024</v>
      </c>
      <c r="C74" s="21"/>
      <c r="D74" s="15" t="s">
        <v>14</v>
      </c>
      <c r="E74" s="55" t="s">
        <v>166</v>
      </c>
      <c r="F74" s="57" t="s">
        <v>149</v>
      </c>
      <c r="G74" s="32">
        <v>227101</v>
      </c>
      <c r="H74" s="29">
        <v>6000</v>
      </c>
    </row>
    <row r="75" spans="1:13" x14ac:dyDescent="0.25">
      <c r="A75" s="24">
        <v>45344</v>
      </c>
      <c r="B75" s="21">
        <v>3059</v>
      </c>
      <c r="C75" s="21" t="s">
        <v>199</v>
      </c>
      <c r="D75" s="15" t="s">
        <v>14</v>
      </c>
      <c r="E75" s="56" t="s">
        <v>200</v>
      </c>
      <c r="F75" s="22" t="s">
        <v>201</v>
      </c>
      <c r="G75" s="34">
        <v>237104</v>
      </c>
      <c r="H75" s="29">
        <v>21536</v>
      </c>
    </row>
    <row r="76" spans="1:13" x14ac:dyDescent="0.25">
      <c r="A76" s="24">
        <v>45331</v>
      </c>
      <c r="B76" s="21">
        <v>3037</v>
      </c>
      <c r="C76" s="21" t="s">
        <v>203</v>
      </c>
      <c r="D76" s="15" t="s">
        <v>14</v>
      </c>
      <c r="E76" s="56" t="s">
        <v>204</v>
      </c>
      <c r="F76" s="22" t="s">
        <v>138</v>
      </c>
      <c r="G76" s="34">
        <v>234101</v>
      </c>
      <c r="H76" s="29">
        <v>2965862</v>
      </c>
    </row>
    <row r="77" spans="1:13" x14ac:dyDescent="0.25">
      <c r="A77" s="24">
        <v>45343</v>
      </c>
      <c r="B77" s="21">
        <v>3054</v>
      </c>
      <c r="C77" s="21" t="s">
        <v>205</v>
      </c>
      <c r="D77" s="15" t="s">
        <v>14</v>
      </c>
      <c r="E77" s="56" t="s">
        <v>204</v>
      </c>
      <c r="F77" s="22" t="s">
        <v>138</v>
      </c>
      <c r="G77" s="34">
        <v>234101</v>
      </c>
      <c r="H77" s="29">
        <v>231180</v>
      </c>
    </row>
    <row r="78" spans="1:13" x14ac:dyDescent="0.25">
      <c r="A78" s="24">
        <v>45334</v>
      </c>
      <c r="B78" s="21">
        <v>3036</v>
      </c>
      <c r="C78" s="21" t="s">
        <v>206</v>
      </c>
      <c r="D78" s="15" t="s">
        <v>14</v>
      </c>
      <c r="E78" s="56" t="s">
        <v>204</v>
      </c>
      <c r="F78" s="22" t="s">
        <v>138</v>
      </c>
      <c r="G78" s="34">
        <v>234101</v>
      </c>
      <c r="H78" s="29">
        <v>542849.6</v>
      </c>
    </row>
    <row r="79" spans="1:13" x14ac:dyDescent="0.25">
      <c r="A79" s="24">
        <v>45321</v>
      </c>
      <c r="B79" s="21">
        <v>3063</v>
      </c>
      <c r="C79" s="21" t="s">
        <v>207</v>
      </c>
      <c r="D79" s="15" t="s">
        <v>14</v>
      </c>
      <c r="E79" s="56" t="s">
        <v>208</v>
      </c>
      <c r="F79" s="22" t="s">
        <v>99</v>
      </c>
      <c r="G79" s="34">
        <v>228201</v>
      </c>
      <c r="H79" s="29">
        <v>25000</v>
      </c>
    </row>
    <row r="80" spans="1:13" x14ac:dyDescent="0.25">
      <c r="A80" s="24">
        <v>45349</v>
      </c>
      <c r="B80" s="21">
        <v>3064</v>
      </c>
      <c r="C80" s="21" t="s">
        <v>209</v>
      </c>
      <c r="D80" s="15" t="s">
        <v>14</v>
      </c>
      <c r="E80" s="56" t="s">
        <v>208</v>
      </c>
      <c r="F80" s="22" t="s">
        <v>99</v>
      </c>
      <c r="G80" s="34">
        <v>228201</v>
      </c>
      <c r="H80" s="29">
        <v>25000</v>
      </c>
    </row>
    <row r="81" spans="1:8" x14ac:dyDescent="0.25">
      <c r="A81" s="24">
        <v>45230</v>
      </c>
      <c r="B81" s="21">
        <v>2914</v>
      </c>
      <c r="C81" s="21" t="s">
        <v>210</v>
      </c>
      <c r="D81" s="15" t="s">
        <v>14</v>
      </c>
      <c r="E81" s="56" t="s">
        <v>74</v>
      </c>
      <c r="F81" s="22" t="s">
        <v>175</v>
      </c>
      <c r="G81" s="34">
        <v>237299</v>
      </c>
      <c r="H81" s="29">
        <v>63085.3</v>
      </c>
    </row>
    <row r="82" spans="1:8" x14ac:dyDescent="0.25">
      <c r="A82" s="24">
        <v>45322</v>
      </c>
      <c r="B82" s="21">
        <v>3062</v>
      </c>
      <c r="C82" s="21" t="s">
        <v>211</v>
      </c>
      <c r="D82" s="15" t="s">
        <v>14</v>
      </c>
      <c r="E82" s="55" t="s">
        <v>40</v>
      </c>
      <c r="F82" s="22" t="s">
        <v>152</v>
      </c>
      <c r="G82" s="31">
        <v>227101</v>
      </c>
      <c r="H82" s="29">
        <v>46890</v>
      </c>
    </row>
    <row r="83" spans="1:8" x14ac:dyDescent="0.25">
      <c r="A83" s="24">
        <v>45336</v>
      </c>
      <c r="B83" s="21">
        <v>3033</v>
      </c>
      <c r="C83" s="21" t="s">
        <v>212</v>
      </c>
      <c r="D83" s="15" t="s">
        <v>14</v>
      </c>
      <c r="E83" s="56" t="s">
        <v>39</v>
      </c>
      <c r="F83" s="22" t="s">
        <v>168</v>
      </c>
      <c r="G83" s="34">
        <v>239301</v>
      </c>
      <c r="H83" s="29">
        <v>380864.78</v>
      </c>
    </row>
    <row r="84" spans="1:8" x14ac:dyDescent="0.25">
      <c r="A84" s="23">
        <v>45348</v>
      </c>
      <c r="B84" s="22">
        <v>3061</v>
      </c>
      <c r="C84" s="22" t="s">
        <v>213</v>
      </c>
      <c r="D84" s="15" t="s">
        <v>14</v>
      </c>
      <c r="E84" s="55" t="s">
        <v>40</v>
      </c>
      <c r="F84" s="22" t="s">
        <v>152</v>
      </c>
      <c r="G84" s="31">
        <v>227101</v>
      </c>
      <c r="H84" s="25">
        <v>1180</v>
      </c>
    </row>
    <row r="85" spans="1:8" x14ac:dyDescent="0.25">
      <c r="A85" s="23">
        <v>45351</v>
      </c>
      <c r="B85" s="22">
        <v>3065</v>
      </c>
      <c r="C85" s="22" t="s">
        <v>215</v>
      </c>
      <c r="D85" s="15"/>
      <c r="E85" s="55" t="s">
        <v>44</v>
      </c>
      <c r="F85" s="22" t="s">
        <v>216</v>
      </c>
      <c r="G85" s="31">
        <v>234101</v>
      </c>
      <c r="H85" s="25">
        <v>33353.449999999997</v>
      </c>
    </row>
    <row r="86" spans="1:8" x14ac:dyDescent="0.25">
      <c r="A86" s="23"/>
      <c r="B86" s="22">
        <v>3069</v>
      </c>
      <c r="C86" s="22"/>
      <c r="D86" s="15"/>
      <c r="E86" s="22" t="s">
        <v>217</v>
      </c>
      <c r="F86" s="22" t="s">
        <v>119</v>
      </c>
      <c r="G86" s="31">
        <v>231101</v>
      </c>
      <c r="H86" s="25">
        <v>17370</v>
      </c>
    </row>
    <row r="87" spans="1:8" x14ac:dyDescent="0.25">
      <c r="A87" s="23">
        <v>45344</v>
      </c>
      <c r="B87" s="22">
        <v>3081</v>
      </c>
      <c r="C87" s="22" t="s">
        <v>227</v>
      </c>
      <c r="D87" s="15"/>
      <c r="E87" s="55"/>
      <c r="F87" s="22"/>
      <c r="G87" s="31"/>
      <c r="H87" s="25"/>
    </row>
    <row r="88" spans="1:8" x14ac:dyDescent="0.25">
      <c r="A88" s="23"/>
      <c r="B88" s="22"/>
      <c r="C88" s="22"/>
      <c r="D88" s="15"/>
      <c r="E88" s="22"/>
      <c r="F88" s="22"/>
      <c r="G88" s="31"/>
      <c r="H88" s="25"/>
    </row>
    <row r="89" spans="1:8" x14ac:dyDescent="0.25">
      <c r="A89" s="23"/>
      <c r="B89" s="22"/>
      <c r="C89" s="3"/>
      <c r="D89" s="4"/>
      <c r="E89" s="3"/>
      <c r="F89" s="3"/>
      <c r="G89" s="46" t="s">
        <v>50</v>
      </c>
      <c r="H89" s="51">
        <f>SUM(H12:H88)</f>
        <v>10298647.039999999</v>
      </c>
    </row>
    <row r="91" spans="1:8" x14ac:dyDescent="0.25">
      <c r="D91" s="10"/>
      <c r="E91" s="30" t="s">
        <v>54</v>
      </c>
      <c r="F91" s="11" t="s">
        <v>15</v>
      </c>
    </row>
    <row r="92" spans="1:8" ht="15.75" x14ac:dyDescent="0.25">
      <c r="A92" s="8"/>
      <c r="B92" s="8"/>
      <c r="C92" s="8"/>
      <c r="D92" s="10"/>
      <c r="F92" s="9" t="s">
        <v>19</v>
      </c>
      <c r="G92" s="9" t="s">
        <v>17</v>
      </c>
      <c r="H92" s="9" t="s">
        <v>18</v>
      </c>
    </row>
    <row r="93" spans="1:8" ht="15.75" x14ac:dyDescent="0.25">
      <c r="A93" s="8"/>
      <c r="B93" s="8"/>
      <c r="C93" s="8"/>
      <c r="D93" s="10"/>
      <c r="F93" s="1" t="s">
        <v>20</v>
      </c>
      <c r="G93" s="1"/>
      <c r="H93" s="13"/>
    </row>
    <row r="94" spans="1:8" ht="15.75" x14ac:dyDescent="0.25">
      <c r="A94" s="8"/>
      <c r="B94" s="8"/>
      <c r="C94" s="8"/>
      <c r="D94" s="10"/>
      <c r="F94" s="1" t="s">
        <v>21</v>
      </c>
      <c r="G94" s="1"/>
      <c r="H94" s="13"/>
    </row>
    <row r="95" spans="1:8" ht="15.75" x14ac:dyDescent="0.25">
      <c r="A95" s="39" t="s">
        <v>43</v>
      </c>
      <c r="B95" s="39"/>
      <c r="C95" s="39"/>
      <c r="D95" s="10"/>
      <c r="F95" s="12" t="s">
        <v>23</v>
      </c>
      <c r="G95" s="1"/>
      <c r="H95" s="14">
        <f>SUM(H93:H94)</f>
        <v>0</v>
      </c>
    </row>
    <row r="96" spans="1:8" x14ac:dyDescent="0.25">
      <c r="A96" s="9" t="s">
        <v>16</v>
      </c>
      <c r="B96" s="9" t="s">
        <v>17</v>
      </c>
      <c r="C96" s="38"/>
      <c r="D96" s="10"/>
      <c r="F96" s="36"/>
      <c r="H96" s="37"/>
    </row>
    <row r="97" spans="1:8" x14ac:dyDescent="0.25">
      <c r="A97" s="58">
        <v>237101</v>
      </c>
      <c r="B97" s="41">
        <f>+H20+H31</f>
        <v>181886</v>
      </c>
      <c r="C97" s="38"/>
      <c r="D97" s="10"/>
      <c r="F97" s="36"/>
      <c r="H97" s="37"/>
    </row>
    <row r="98" spans="1:8" x14ac:dyDescent="0.25">
      <c r="A98" s="58">
        <v>231101</v>
      </c>
      <c r="B98" s="41">
        <f>+H23+H24+H25</f>
        <v>511592.86</v>
      </c>
      <c r="C98" s="38"/>
      <c r="D98" s="10"/>
      <c r="F98" s="36"/>
      <c r="H98" s="37"/>
    </row>
    <row r="99" spans="1:8" x14ac:dyDescent="0.25">
      <c r="A99" s="58">
        <v>234101</v>
      </c>
      <c r="B99" s="41">
        <f>H34+H78+H77+H35+H76</f>
        <v>4360602.0999999996</v>
      </c>
      <c r="C99" s="38"/>
      <c r="D99" s="10"/>
      <c r="F99" s="36"/>
      <c r="H99" s="37"/>
    </row>
    <row r="100" spans="1:8" x14ac:dyDescent="0.25">
      <c r="A100" s="58">
        <v>239301</v>
      </c>
      <c r="B100" s="41">
        <f>+H83+H73+H72+H71+H70+H66+H56+H53+H36</f>
        <v>3086584.2800000003</v>
      </c>
      <c r="C100" s="38"/>
      <c r="D100" s="10"/>
      <c r="F100" s="36"/>
      <c r="H100" s="37"/>
    </row>
    <row r="101" spans="1:8" x14ac:dyDescent="0.25">
      <c r="A101" s="58">
        <v>228201</v>
      </c>
      <c r="B101" s="41">
        <f>H13+H15+H16+H18+H68+H79+H80</f>
        <v>119317</v>
      </c>
      <c r="C101" s="38"/>
      <c r="D101" s="10"/>
      <c r="F101" s="36"/>
      <c r="H101" s="37"/>
    </row>
    <row r="102" spans="1:8" x14ac:dyDescent="0.25">
      <c r="A102" s="58">
        <v>227206</v>
      </c>
      <c r="B102" s="41">
        <f>+H14</f>
        <v>47254.28</v>
      </c>
      <c r="C102" s="38"/>
      <c r="D102" s="10"/>
      <c r="F102" s="36"/>
      <c r="H102" s="37"/>
    </row>
    <row r="103" spans="1:8" x14ac:dyDescent="0.25">
      <c r="A103" s="58">
        <v>239101</v>
      </c>
      <c r="B103" s="41">
        <f>+H32</f>
        <v>64251</v>
      </c>
      <c r="C103" s="38"/>
      <c r="D103" s="10"/>
      <c r="F103" s="36"/>
      <c r="H103" s="37"/>
    </row>
    <row r="104" spans="1:8" x14ac:dyDescent="0.25">
      <c r="A104" s="58">
        <v>227101</v>
      </c>
      <c r="B104" s="41">
        <f>+H82+H84+H48+H47+H46+H45+H44+H43+H42+H30+H29+H28+H27+H26+H17+H49+H50</f>
        <v>261216.34</v>
      </c>
      <c r="C104" s="38"/>
      <c r="D104" s="10"/>
      <c r="F104" s="36"/>
      <c r="H104" s="37"/>
    </row>
    <row r="105" spans="1:8" x14ac:dyDescent="0.25">
      <c r="A105" s="58">
        <v>231301</v>
      </c>
      <c r="B105" s="41">
        <f>+H69+H65</f>
        <v>135884.89000000001</v>
      </c>
      <c r="C105" s="38"/>
      <c r="D105" s="10"/>
      <c r="F105" s="36"/>
      <c r="H105" s="37"/>
    </row>
    <row r="106" spans="1:8" x14ac:dyDescent="0.25">
      <c r="A106" s="58">
        <v>237104</v>
      </c>
      <c r="B106" s="41">
        <f>+H75</f>
        <v>21536</v>
      </c>
      <c r="C106" s="38"/>
      <c r="D106" s="10"/>
      <c r="F106" s="48"/>
      <c r="H106" s="37"/>
    </row>
    <row r="107" spans="1:8" x14ac:dyDescent="0.25">
      <c r="A107" s="40">
        <v>237299</v>
      </c>
      <c r="B107" s="41">
        <f>+H81+H64+H63+H62+H61+H60+H59</f>
        <v>369235.20999999996</v>
      </c>
      <c r="C107" s="38"/>
      <c r="D107" s="10"/>
      <c r="F107" s="36"/>
      <c r="H107" s="37"/>
    </row>
    <row r="108" spans="1:8" x14ac:dyDescent="0.25">
      <c r="A108" s="58">
        <v>239201</v>
      </c>
      <c r="B108" s="41">
        <f>+H52+H51+H37+H19</f>
        <v>521654</v>
      </c>
      <c r="C108" s="16"/>
      <c r="D108" s="10"/>
      <c r="F108" s="36"/>
      <c r="H108" s="37"/>
    </row>
    <row r="109" spans="1:8" x14ac:dyDescent="0.25">
      <c r="A109" s="40">
        <v>227204</v>
      </c>
      <c r="B109" s="41">
        <f>+H67+H39+H38</f>
        <v>224184.5</v>
      </c>
      <c r="C109" s="16"/>
      <c r="D109" s="10"/>
      <c r="F109" s="36"/>
      <c r="H109" s="37"/>
    </row>
    <row r="110" spans="1:8" x14ac:dyDescent="0.25">
      <c r="A110" s="40">
        <v>232101</v>
      </c>
      <c r="B110" s="41">
        <f>+H22+H58</f>
        <v>100059.75</v>
      </c>
      <c r="C110" s="16"/>
      <c r="D110" s="10"/>
      <c r="F110" s="36"/>
      <c r="H110" s="37"/>
    </row>
    <row r="111" spans="1:8" x14ac:dyDescent="0.25">
      <c r="A111" s="9" t="s">
        <v>22</v>
      </c>
      <c r="B111" s="43">
        <f>SUM(B97:B110)</f>
        <v>10005258.210000001</v>
      </c>
      <c r="C111" s="37"/>
      <c r="D111" s="10"/>
      <c r="F111" s="36"/>
    </row>
    <row r="112" spans="1:8" x14ac:dyDescent="0.25">
      <c r="A112" s="38"/>
      <c r="B112" s="44"/>
      <c r="C112" s="37"/>
      <c r="D112" s="10"/>
      <c r="F112" s="36"/>
    </row>
    <row r="113" spans="1:6" x14ac:dyDescent="0.25">
      <c r="A113" t="s">
        <v>24</v>
      </c>
      <c r="D113" s="10"/>
    </row>
    <row r="114" spans="1:6" x14ac:dyDescent="0.25">
      <c r="A114" s="11" t="s">
        <v>26</v>
      </c>
      <c r="D114" s="10"/>
      <c r="F114" s="11" t="s">
        <v>27</v>
      </c>
    </row>
    <row r="115" spans="1:6" x14ac:dyDescent="0.25">
      <c r="A115" t="s">
        <v>28</v>
      </c>
      <c r="D115" s="19"/>
      <c r="F115" t="s">
        <v>25</v>
      </c>
    </row>
    <row r="116" spans="1:6" x14ac:dyDescent="0.25">
      <c r="D116" s="19"/>
    </row>
    <row r="117" spans="1:6" x14ac:dyDescent="0.25">
      <c r="A117" s="11" t="s">
        <v>29</v>
      </c>
      <c r="B117" s="11"/>
      <c r="D117" s="19"/>
    </row>
    <row r="118" spans="1:6" x14ac:dyDescent="0.25">
      <c r="A118" t="s">
        <v>30</v>
      </c>
      <c r="D118" s="19"/>
    </row>
    <row r="119" spans="1:6" x14ac:dyDescent="0.25">
      <c r="D119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opLeftCell="A10" zoomScaleNormal="100" workbookViewId="0">
      <selection activeCell="B35" sqref="B35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235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45355</v>
      </c>
      <c r="B12" s="50">
        <v>3070</v>
      </c>
      <c r="C12" s="50" t="s">
        <v>219</v>
      </c>
      <c r="D12" s="52" t="s">
        <v>14</v>
      </c>
      <c r="E12" s="50" t="s">
        <v>220</v>
      </c>
      <c r="F12" s="50" t="s">
        <v>119</v>
      </c>
      <c r="G12" s="50">
        <v>231101</v>
      </c>
      <c r="H12" s="54">
        <v>147260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45371</v>
      </c>
      <c r="B13" s="22">
        <v>3071</v>
      </c>
      <c r="C13" s="22" t="s">
        <v>218</v>
      </c>
      <c r="D13" s="2" t="s">
        <v>14</v>
      </c>
      <c r="E13" s="22" t="s">
        <v>89</v>
      </c>
      <c r="F13" s="22" t="s">
        <v>182</v>
      </c>
      <c r="G13" s="22">
        <v>221301</v>
      </c>
      <c r="H13" s="29">
        <v>10488.49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45360</v>
      </c>
      <c r="B14" s="22">
        <v>3086</v>
      </c>
      <c r="C14" s="22" t="s">
        <v>221</v>
      </c>
      <c r="D14" s="2" t="s">
        <v>14</v>
      </c>
      <c r="E14" s="22" t="s">
        <v>222</v>
      </c>
      <c r="F14" s="22" t="s">
        <v>223</v>
      </c>
      <c r="G14" s="22">
        <v>227101</v>
      </c>
      <c r="H14" s="29">
        <v>70803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45362</v>
      </c>
      <c r="B15" s="22">
        <v>2984</v>
      </c>
      <c r="C15" s="22" t="s">
        <v>226</v>
      </c>
      <c r="D15" s="2" t="s">
        <v>14</v>
      </c>
      <c r="E15" s="22" t="s">
        <v>225</v>
      </c>
      <c r="F15" s="22" t="s">
        <v>224</v>
      </c>
      <c r="G15" s="22">
        <v>237203</v>
      </c>
      <c r="H15" s="29">
        <v>18050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45364</v>
      </c>
      <c r="B16" s="22">
        <v>3092</v>
      </c>
      <c r="C16" s="22" t="s">
        <v>228</v>
      </c>
      <c r="D16" s="2" t="s">
        <v>14</v>
      </c>
      <c r="E16" s="22" t="s">
        <v>225</v>
      </c>
      <c r="F16" s="22" t="s">
        <v>224</v>
      </c>
      <c r="G16" s="22">
        <v>237203</v>
      </c>
      <c r="H16" s="29">
        <v>1750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45362</v>
      </c>
      <c r="B17" s="22">
        <v>3065</v>
      </c>
      <c r="C17" s="3" t="s">
        <v>215</v>
      </c>
      <c r="D17" s="4" t="s">
        <v>14</v>
      </c>
      <c r="E17" s="3" t="s">
        <v>44</v>
      </c>
      <c r="F17" s="3" t="s">
        <v>229</v>
      </c>
      <c r="G17" s="3">
        <v>234102</v>
      </c>
      <c r="H17" s="33">
        <v>35353.449999999997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45364</v>
      </c>
      <c r="B18" s="22">
        <v>3090</v>
      </c>
      <c r="C18" s="22" t="s">
        <v>230</v>
      </c>
      <c r="D18" s="2" t="s">
        <v>14</v>
      </c>
      <c r="E18" s="22" t="s">
        <v>231</v>
      </c>
      <c r="F18" s="22" t="s">
        <v>232</v>
      </c>
      <c r="G18" s="53">
        <v>227104</v>
      </c>
      <c r="H18" s="29">
        <v>145612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45355</v>
      </c>
      <c r="B19" s="22">
        <v>3074</v>
      </c>
      <c r="C19" s="22" t="s">
        <v>233</v>
      </c>
      <c r="D19" s="2" t="s">
        <v>14</v>
      </c>
      <c r="E19" s="22" t="s">
        <v>234</v>
      </c>
      <c r="F19" s="22" t="s">
        <v>249</v>
      </c>
      <c r="G19" s="53">
        <v>239201</v>
      </c>
      <c r="H19" s="29">
        <v>1888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45362</v>
      </c>
      <c r="B20" s="22">
        <v>3088</v>
      </c>
      <c r="C20" s="22" t="s">
        <v>237</v>
      </c>
      <c r="D20" s="2" t="s">
        <v>14</v>
      </c>
      <c r="E20" s="22" t="s">
        <v>164</v>
      </c>
      <c r="F20" s="22" t="s">
        <v>236</v>
      </c>
      <c r="G20" s="53">
        <v>239301</v>
      </c>
      <c r="H20" s="29">
        <v>95580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45365</v>
      </c>
      <c r="B21" s="22">
        <v>3096</v>
      </c>
      <c r="C21" s="3" t="s">
        <v>238</v>
      </c>
      <c r="D21" s="4" t="s">
        <v>14</v>
      </c>
      <c r="E21" s="3" t="s">
        <v>239</v>
      </c>
      <c r="F21" s="22" t="s">
        <v>223</v>
      </c>
      <c r="G21" s="3">
        <v>227101</v>
      </c>
      <c r="H21" s="33">
        <v>1050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45364</v>
      </c>
      <c r="B22" s="22">
        <v>3086</v>
      </c>
      <c r="C22" s="3" t="s">
        <v>240</v>
      </c>
      <c r="D22" s="4" t="s">
        <v>14</v>
      </c>
      <c r="E22" s="3" t="s">
        <v>239</v>
      </c>
      <c r="F22" s="22" t="s">
        <v>223</v>
      </c>
      <c r="G22" s="3">
        <v>227101</v>
      </c>
      <c r="H22" s="33">
        <v>1800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45356</v>
      </c>
      <c r="B23" s="22">
        <v>3077</v>
      </c>
      <c r="C23" s="3" t="s">
        <v>241</v>
      </c>
      <c r="D23" s="4" t="s">
        <v>14</v>
      </c>
      <c r="E23" s="3" t="s">
        <v>239</v>
      </c>
      <c r="F23" s="22" t="s">
        <v>223</v>
      </c>
      <c r="G23" s="3">
        <v>227101</v>
      </c>
      <c r="H23" s="33">
        <v>7950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45363</v>
      </c>
      <c r="B24" s="22">
        <v>3093</v>
      </c>
      <c r="C24" s="3" t="s">
        <v>242</v>
      </c>
      <c r="D24" s="4" t="s">
        <v>14</v>
      </c>
      <c r="E24" s="3" t="s">
        <v>239</v>
      </c>
      <c r="F24" s="22" t="s">
        <v>223</v>
      </c>
      <c r="G24" s="22">
        <v>227101</v>
      </c>
      <c r="H24" s="33">
        <v>2535</v>
      </c>
      <c r="N24" s="17"/>
      <c r="Q24" s="45"/>
      <c r="S24" s="16"/>
    </row>
    <row r="25" spans="1:22" x14ac:dyDescent="0.25">
      <c r="A25" s="28">
        <v>45364</v>
      </c>
      <c r="B25" s="22">
        <v>3095</v>
      </c>
      <c r="C25" s="3" t="s">
        <v>243</v>
      </c>
      <c r="D25" s="4" t="s">
        <v>14</v>
      </c>
      <c r="E25" s="3" t="s">
        <v>239</v>
      </c>
      <c r="F25" s="22" t="s">
        <v>223</v>
      </c>
      <c r="G25" s="3">
        <v>227101</v>
      </c>
      <c r="H25" s="33">
        <v>900</v>
      </c>
      <c r="Q25" s="45"/>
      <c r="S25" s="16"/>
    </row>
    <row r="26" spans="1:22" x14ac:dyDescent="0.25">
      <c r="A26" s="28">
        <v>45352</v>
      </c>
      <c r="B26" s="22">
        <v>3068</v>
      </c>
      <c r="C26" s="22" t="s">
        <v>244</v>
      </c>
      <c r="D26" s="2" t="s">
        <v>14</v>
      </c>
      <c r="E26" s="3" t="s">
        <v>113</v>
      </c>
      <c r="F26" s="3" t="s">
        <v>114</v>
      </c>
      <c r="G26" s="22">
        <v>237101</v>
      </c>
      <c r="H26" s="29">
        <v>115301.5</v>
      </c>
      <c r="Q26" s="45"/>
      <c r="S26" s="16"/>
    </row>
    <row r="27" spans="1:22" x14ac:dyDescent="0.25">
      <c r="A27" s="24">
        <v>45374</v>
      </c>
      <c r="B27" s="21">
        <v>3102</v>
      </c>
      <c r="C27" s="26" t="s">
        <v>245</v>
      </c>
      <c r="D27" s="27" t="s">
        <v>14</v>
      </c>
      <c r="E27" s="3" t="s">
        <v>246</v>
      </c>
      <c r="F27" s="22" t="s">
        <v>119</v>
      </c>
      <c r="G27" s="32">
        <v>231101</v>
      </c>
      <c r="H27" s="33">
        <v>229170</v>
      </c>
    </row>
    <row r="28" spans="1:22" x14ac:dyDescent="0.25">
      <c r="A28" s="24">
        <v>45373</v>
      </c>
      <c r="B28" s="21">
        <v>3109</v>
      </c>
      <c r="C28" s="20" t="s">
        <v>247</v>
      </c>
      <c r="D28" s="15" t="s">
        <v>14</v>
      </c>
      <c r="E28" s="3" t="s">
        <v>248</v>
      </c>
      <c r="F28" s="22" t="s">
        <v>249</v>
      </c>
      <c r="G28" s="32">
        <v>239201</v>
      </c>
      <c r="H28" s="29">
        <v>1888</v>
      </c>
    </row>
    <row r="29" spans="1:22" x14ac:dyDescent="0.25">
      <c r="A29" s="28">
        <v>45377</v>
      </c>
      <c r="B29" s="22">
        <v>3112</v>
      </c>
      <c r="C29" s="22" t="s">
        <v>250</v>
      </c>
      <c r="D29" s="2" t="s">
        <v>14</v>
      </c>
      <c r="E29" s="3" t="s">
        <v>251</v>
      </c>
      <c r="F29" s="22" t="s">
        <v>252</v>
      </c>
      <c r="G29" s="53">
        <v>237203</v>
      </c>
      <c r="H29" s="29">
        <v>6931.6</v>
      </c>
      <c r="I29" t="s">
        <v>56</v>
      </c>
    </row>
    <row r="30" spans="1:22" x14ac:dyDescent="0.25">
      <c r="A30" s="28">
        <v>45374</v>
      </c>
      <c r="B30" s="22">
        <v>3105</v>
      </c>
      <c r="C30" s="22" t="s">
        <v>253</v>
      </c>
      <c r="D30" s="2" t="s">
        <v>14</v>
      </c>
      <c r="E30" s="3" t="s">
        <v>225</v>
      </c>
      <c r="F30" s="22" t="s">
        <v>224</v>
      </c>
      <c r="G30" s="3">
        <v>237203</v>
      </c>
      <c r="H30" s="29">
        <v>2900</v>
      </c>
    </row>
    <row r="31" spans="1:22" x14ac:dyDescent="0.25">
      <c r="A31" s="28">
        <v>45377</v>
      </c>
      <c r="B31" s="22">
        <v>3107</v>
      </c>
      <c r="C31" s="22" t="s">
        <v>254</v>
      </c>
      <c r="D31" s="2" t="s">
        <v>14</v>
      </c>
      <c r="E31" s="3" t="s">
        <v>239</v>
      </c>
      <c r="F31" s="22" t="s">
        <v>223</v>
      </c>
      <c r="G31" s="32">
        <v>227101</v>
      </c>
      <c r="H31" s="29">
        <v>1515</v>
      </c>
    </row>
    <row r="32" spans="1:22" x14ac:dyDescent="0.25">
      <c r="A32" s="28">
        <v>45376</v>
      </c>
      <c r="B32" s="22">
        <v>3111</v>
      </c>
      <c r="C32" s="22" t="s">
        <v>255</v>
      </c>
      <c r="D32" s="2" t="s">
        <v>14</v>
      </c>
      <c r="E32" s="3" t="s">
        <v>164</v>
      </c>
      <c r="F32" s="22" t="s">
        <v>229</v>
      </c>
      <c r="G32" s="32">
        <v>234102</v>
      </c>
      <c r="H32" s="29">
        <v>1338556</v>
      </c>
    </row>
    <row r="33" spans="1:13" x14ac:dyDescent="0.25">
      <c r="A33" s="28">
        <v>45370</v>
      </c>
      <c r="B33" s="22">
        <v>3100</v>
      </c>
      <c r="C33" s="22" t="s">
        <v>256</v>
      </c>
      <c r="D33" s="2" t="s">
        <v>14</v>
      </c>
      <c r="E33" s="55" t="s">
        <v>234</v>
      </c>
      <c r="F33" s="22" t="s">
        <v>249</v>
      </c>
      <c r="G33" s="32">
        <v>239201</v>
      </c>
      <c r="H33" s="29">
        <v>55106</v>
      </c>
    </row>
    <row r="34" spans="1:13" x14ac:dyDescent="0.25">
      <c r="A34" s="28"/>
      <c r="B34" s="22"/>
      <c r="C34" s="22"/>
      <c r="D34" s="2" t="s">
        <v>14</v>
      </c>
      <c r="E34" s="55"/>
      <c r="F34" s="22"/>
      <c r="G34" s="22"/>
      <c r="H34" s="29"/>
    </row>
    <row r="35" spans="1:13" x14ac:dyDescent="0.25">
      <c r="A35" s="28"/>
      <c r="B35" s="22"/>
      <c r="C35" s="22"/>
      <c r="D35" s="2" t="s">
        <v>14</v>
      </c>
      <c r="E35" s="55"/>
      <c r="F35" s="22"/>
      <c r="G35" s="34"/>
      <c r="H35" s="29"/>
    </row>
    <row r="36" spans="1:13" x14ac:dyDescent="0.25">
      <c r="A36" s="28"/>
      <c r="B36" s="22"/>
      <c r="C36" s="22"/>
      <c r="D36" s="2" t="s">
        <v>14</v>
      </c>
      <c r="E36" s="55"/>
      <c r="F36" s="22"/>
      <c r="G36" s="31"/>
      <c r="H36" s="29"/>
      <c r="M36" s="16"/>
    </row>
    <row r="37" spans="1:13" x14ac:dyDescent="0.25">
      <c r="A37" s="20"/>
      <c r="B37" s="21"/>
      <c r="C37" s="35"/>
      <c r="D37" s="15" t="s">
        <v>14</v>
      </c>
      <c r="E37" s="56"/>
      <c r="F37" s="21"/>
      <c r="G37" s="31"/>
      <c r="H37" s="29"/>
      <c r="M37" s="16"/>
    </row>
    <row r="38" spans="1:13" x14ac:dyDescent="0.25">
      <c r="A38" s="20"/>
      <c r="B38" s="21"/>
      <c r="C38" s="22"/>
      <c r="D38" s="15" t="s">
        <v>14</v>
      </c>
      <c r="E38" s="55"/>
      <c r="F38" s="22"/>
      <c r="G38" s="31"/>
      <c r="H38" s="29"/>
      <c r="M38" s="16"/>
    </row>
    <row r="39" spans="1:13" x14ac:dyDescent="0.25">
      <c r="A39" s="24"/>
      <c r="B39" s="21"/>
      <c r="C39" s="21"/>
      <c r="D39" s="15" t="s">
        <v>14</v>
      </c>
      <c r="E39" s="56"/>
      <c r="F39" s="22"/>
      <c r="G39" s="34"/>
      <c r="H39" s="29"/>
    </row>
    <row r="40" spans="1:13" x14ac:dyDescent="0.25">
      <c r="A40" s="24"/>
      <c r="B40" s="21"/>
      <c r="C40" s="21"/>
      <c r="D40" s="15" t="s">
        <v>14</v>
      </c>
      <c r="E40" s="55"/>
      <c r="F40" s="22"/>
      <c r="G40" s="31"/>
      <c r="H40" s="29"/>
    </row>
    <row r="41" spans="1:13" x14ac:dyDescent="0.25">
      <c r="A41" s="24"/>
      <c r="B41" s="21"/>
      <c r="C41" s="21"/>
      <c r="D41" s="15" t="s">
        <v>14</v>
      </c>
      <c r="E41" s="56"/>
      <c r="F41" s="22"/>
      <c r="G41" s="34"/>
      <c r="H41" s="29"/>
    </row>
    <row r="42" spans="1:13" x14ac:dyDescent="0.25">
      <c r="A42" s="23"/>
      <c r="B42" s="22"/>
      <c r="C42" s="22"/>
      <c r="D42" s="15" t="s">
        <v>14</v>
      </c>
      <c r="E42" s="55"/>
      <c r="F42" s="22"/>
      <c r="G42" s="31"/>
      <c r="H42" s="25"/>
    </row>
    <row r="43" spans="1:13" x14ac:dyDescent="0.25">
      <c r="A43" s="23"/>
      <c r="B43" s="22"/>
      <c r="C43" s="22"/>
      <c r="D43" s="15"/>
      <c r="E43" s="22"/>
      <c r="F43" s="22"/>
      <c r="G43" s="31"/>
      <c r="H43" s="25"/>
    </row>
    <row r="44" spans="1:13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2292388.04</v>
      </c>
    </row>
    <row r="46" spans="1:13" x14ac:dyDescent="0.25">
      <c r="D46" s="10"/>
      <c r="E46" s="30" t="s">
        <v>54</v>
      </c>
      <c r="F46" s="11" t="s">
        <v>15</v>
      </c>
    </row>
    <row r="47" spans="1:13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13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58">
        <v>237101</v>
      </c>
      <c r="B52" s="41"/>
      <c r="C52" s="38"/>
      <c r="D52" s="10"/>
      <c r="F52" s="36"/>
      <c r="H52" s="37"/>
    </row>
    <row r="53" spans="1:8" x14ac:dyDescent="0.25">
      <c r="A53" s="58">
        <v>231101</v>
      </c>
      <c r="B53" s="41"/>
      <c r="C53" s="38"/>
      <c r="D53" s="10"/>
      <c r="F53" s="36"/>
      <c r="H53" s="37"/>
    </row>
    <row r="54" spans="1:8" x14ac:dyDescent="0.25">
      <c r="A54" s="58">
        <v>234101</v>
      </c>
      <c r="B54" s="41"/>
      <c r="C54" s="38"/>
      <c r="D54" s="10"/>
      <c r="F54" s="36"/>
      <c r="H54" s="37"/>
    </row>
    <row r="55" spans="1:8" x14ac:dyDescent="0.25">
      <c r="A55" s="58">
        <v>239301</v>
      </c>
      <c r="B55" s="41"/>
      <c r="C55" s="38"/>
      <c r="D55" s="10"/>
      <c r="F55" s="36"/>
      <c r="H55" s="37"/>
    </row>
    <row r="56" spans="1:8" x14ac:dyDescent="0.25">
      <c r="A56" s="58">
        <v>228201</v>
      </c>
      <c r="B56" s="41"/>
      <c r="C56" s="38"/>
      <c r="D56" s="10"/>
      <c r="F56" s="36"/>
      <c r="H56" s="37"/>
    </row>
    <row r="57" spans="1:8" x14ac:dyDescent="0.25">
      <c r="A57" s="58">
        <v>227206</v>
      </c>
      <c r="B57" s="41"/>
      <c r="C57" s="38"/>
      <c r="D57" s="10"/>
      <c r="F57" s="36"/>
      <c r="H57" s="37"/>
    </row>
    <row r="58" spans="1:8" x14ac:dyDescent="0.25">
      <c r="A58" s="58">
        <v>239101</v>
      </c>
      <c r="B58" s="41"/>
      <c r="C58" s="38"/>
      <c r="D58" s="10"/>
      <c r="F58" s="36"/>
      <c r="H58" s="37"/>
    </row>
    <row r="59" spans="1:8" x14ac:dyDescent="0.25">
      <c r="A59" s="58">
        <v>227101</v>
      </c>
      <c r="B59" s="41"/>
      <c r="C59" s="38"/>
      <c r="D59" s="10"/>
      <c r="F59" s="36"/>
      <c r="H59" s="37"/>
    </row>
    <row r="60" spans="1:8" x14ac:dyDescent="0.25">
      <c r="A60" s="58">
        <v>231301</v>
      </c>
      <c r="B60" s="41"/>
      <c r="C60" s="38"/>
      <c r="D60" s="10"/>
      <c r="F60" s="36"/>
      <c r="H60" s="37"/>
    </row>
    <row r="61" spans="1:8" x14ac:dyDescent="0.25">
      <c r="A61" s="58">
        <v>237104</v>
      </c>
      <c r="B61" s="41"/>
      <c r="C61" s="38"/>
      <c r="D61" s="10"/>
      <c r="F61" s="48"/>
      <c r="H61" s="37"/>
    </row>
    <row r="62" spans="1:8" x14ac:dyDescent="0.25">
      <c r="A62" s="40">
        <v>237299</v>
      </c>
      <c r="B62" s="41"/>
      <c r="C62" s="38"/>
      <c r="D62" s="10"/>
      <c r="F62" s="36"/>
      <c r="H62" s="37"/>
    </row>
    <row r="63" spans="1:8" x14ac:dyDescent="0.25">
      <c r="A63" s="58">
        <v>239201</v>
      </c>
      <c r="B63" s="41"/>
      <c r="C63" s="16"/>
      <c r="D63" s="10"/>
      <c r="F63" s="36"/>
      <c r="H63" s="37"/>
    </row>
    <row r="64" spans="1:8" x14ac:dyDescent="0.25">
      <c r="A64" s="40">
        <v>227204</v>
      </c>
      <c r="B64" s="41"/>
      <c r="C64" s="16"/>
      <c r="D64" s="10"/>
      <c r="F64" s="36"/>
      <c r="H64" s="37"/>
    </row>
    <row r="65" spans="1:8" x14ac:dyDescent="0.25">
      <c r="A65" s="40">
        <v>232101</v>
      </c>
      <c r="B65" s="41"/>
      <c r="C65" s="16"/>
      <c r="D65" s="10"/>
      <c r="F65" s="36"/>
      <c r="H65" s="37"/>
    </row>
    <row r="66" spans="1:8" x14ac:dyDescent="0.25">
      <c r="A66" s="9" t="s">
        <v>22</v>
      </c>
      <c r="B66" s="43">
        <f>SUM(B52:B65)</f>
        <v>0</v>
      </c>
      <c r="C66" s="37"/>
      <c r="D66" s="10"/>
      <c r="F66" s="36"/>
    </row>
    <row r="67" spans="1:8" x14ac:dyDescent="0.25">
      <c r="A67" s="38"/>
      <c r="B67" s="44"/>
      <c r="C67" s="37"/>
      <c r="D67" s="10"/>
      <c r="F67" s="36"/>
    </row>
    <row r="68" spans="1:8" x14ac:dyDescent="0.25">
      <c r="A68" t="s">
        <v>24</v>
      </c>
      <c r="D68" s="10"/>
    </row>
    <row r="69" spans="1:8" x14ac:dyDescent="0.25">
      <c r="A69" s="11" t="s">
        <v>26</v>
      </c>
      <c r="D69" s="10"/>
      <c r="F69" s="11" t="s">
        <v>27</v>
      </c>
    </row>
    <row r="70" spans="1:8" x14ac:dyDescent="0.25">
      <c r="A70" t="s">
        <v>28</v>
      </c>
      <c r="D70" s="19"/>
      <c r="F70" t="s">
        <v>25</v>
      </c>
    </row>
    <row r="71" spans="1:8" x14ac:dyDescent="0.25">
      <c r="D71" s="19"/>
    </row>
    <row r="72" spans="1:8" x14ac:dyDescent="0.25">
      <c r="A72" s="11" t="s">
        <v>29</v>
      </c>
      <c r="B72" s="11"/>
      <c r="D72" s="19"/>
    </row>
    <row r="73" spans="1:8" x14ac:dyDescent="0.25">
      <c r="A73" t="s">
        <v>30</v>
      </c>
      <c r="D73" s="19"/>
    </row>
    <row r="74" spans="1:8" x14ac:dyDescent="0.25">
      <c r="D74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5"/>
  <sheetViews>
    <sheetView zoomScaleNormal="100" workbookViewId="0">
      <selection activeCell="I8" sqref="I8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257</v>
      </c>
    </row>
    <row r="5" spans="1:22" x14ac:dyDescent="0.25">
      <c r="D5" s="74" t="s">
        <v>7</v>
      </c>
    </row>
    <row r="6" spans="1:22" x14ac:dyDescent="0.25">
      <c r="D6" s="74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45386</v>
      </c>
      <c r="B12" s="50">
        <v>3129</v>
      </c>
      <c r="C12" s="50" t="s">
        <v>258</v>
      </c>
      <c r="D12" s="52" t="s">
        <v>14</v>
      </c>
      <c r="E12" s="50" t="s">
        <v>39</v>
      </c>
      <c r="F12" s="50" t="s">
        <v>259</v>
      </c>
      <c r="G12" s="60">
        <v>237203</v>
      </c>
      <c r="H12" s="54">
        <v>160647.75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45412</v>
      </c>
      <c r="B13" s="22">
        <v>3119</v>
      </c>
      <c r="C13" s="22" t="s">
        <v>294</v>
      </c>
      <c r="D13" s="2" t="s">
        <v>14</v>
      </c>
      <c r="E13" s="22" t="s">
        <v>260</v>
      </c>
      <c r="F13" s="22" t="s">
        <v>119</v>
      </c>
      <c r="G13" s="61">
        <v>231101</v>
      </c>
      <c r="H13" s="29">
        <v>18564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45387</v>
      </c>
      <c r="B14" s="22">
        <v>3116</v>
      </c>
      <c r="C14" s="22" t="s">
        <v>261</v>
      </c>
      <c r="D14" s="2" t="s">
        <v>14</v>
      </c>
      <c r="E14" s="22" t="s">
        <v>89</v>
      </c>
      <c r="F14" s="22" t="s">
        <v>262</v>
      </c>
      <c r="G14" s="61">
        <v>221301</v>
      </c>
      <c r="H14" s="29">
        <v>10488.49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45388</v>
      </c>
      <c r="B15" s="22">
        <v>3135</v>
      </c>
      <c r="C15" s="22" t="s">
        <v>263</v>
      </c>
      <c r="D15" s="2" t="s">
        <v>14</v>
      </c>
      <c r="E15" s="22" t="s">
        <v>170</v>
      </c>
      <c r="F15" s="22" t="s">
        <v>264</v>
      </c>
      <c r="G15" s="61">
        <v>221801</v>
      </c>
      <c r="H15" s="29">
        <v>50000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45383</v>
      </c>
      <c r="B16" s="22">
        <v>3031</v>
      </c>
      <c r="C16" s="22" t="s">
        <v>268</v>
      </c>
      <c r="D16" s="2" t="s">
        <v>14</v>
      </c>
      <c r="E16" s="22" t="s">
        <v>164</v>
      </c>
      <c r="F16" s="22" t="s">
        <v>265</v>
      </c>
      <c r="G16" s="61">
        <v>227204</v>
      </c>
      <c r="H16" s="29">
        <v>15332.92</v>
      </c>
      <c r="I16" t="s">
        <v>266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45391</v>
      </c>
      <c r="B17" s="22">
        <v>3131</v>
      </c>
      <c r="C17" s="3" t="s">
        <v>269</v>
      </c>
      <c r="D17" s="4" t="s">
        <v>14</v>
      </c>
      <c r="E17" s="3" t="s">
        <v>270</v>
      </c>
      <c r="F17" s="3" t="s">
        <v>267</v>
      </c>
      <c r="G17" s="62">
        <v>227101</v>
      </c>
      <c r="H17" s="33">
        <v>10600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45384</v>
      </c>
      <c r="B18" s="22">
        <v>3117</v>
      </c>
      <c r="C18" s="22" t="s">
        <v>271</v>
      </c>
      <c r="D18" s="2" t="s">
        <v>14</v>
      </c>
      <c r="E18" s="22" t="s">
        <v>272</v>
      </c>
      <c r="F18" s="22" t="s">
        <v>273</v>
      </c>
      <c r="G18" s="63">
        <v>239301</v>
      </c>
      <c r="H18" s="29">
        <v>23010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45387</v>
      </c>
      <c r="B19" s="22">
        <v>3128</v>
      </c>
      <c r="C19" s="22" t="s">
        <v>274</v>
      </c>
      <c r="D19" s="2" t="s">
        <v>14</v>
      </c>
      <c r="E19" s="22" t="s">
        <v>40</v>
      </c>
      <c r="F19" s="22" t="s">
        <v>152</v>
      </c>
      <c r="G19" s="63">
        <v>227101</v>
      </c>
      <c r="H19" s="29">
        <v>1680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45385</v>
      </c>
      <c r="B20" s="22">
        <v>3132</v>
      </c>
      <c r="C20" s="22" t="s">
        <v>275</v>
      </c>
      <c r="D20" s="2" t="s">
        <v>14</v>
      </c>
      <c r="E20" s="22" t="s">
        <v>40</v>
      </c>
      <c r="F20" s="22" t="s">
        <v>152</v>
      </c>
      <c r="G20" s="63">
        <v>227101</v>
      </c>
      <c r="H20" s="29">
        <v>7815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45385</v>
      </c>
      <c r="B21" s="22">
        <v>3133</v>
      </c>
      <c r="C21" s="3" t="s">
        <v>276</v>
      </c>
      <c r="D21" s="4" t="s">
        <v>14</v>
      </c>
      <c r="E21" s="3" t="s">
        <v>40</v>
      </c>
      <c r="F21" s="22" t="s">
        <v>152</v>
      </c>
      <c r="G21" s="62">
        <v>227101</v>
      </c>
      <c r="H21" s="33">
        <v>275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45385</v>
      </c>
      <c r="B22" s="22">
        <v>3121</v>
      </c>
      <c r="C22" s="3" t="s">
        <v>277</v>
      </c>
      <c r="D22" s="4" t="s">
        <v>14</v>
      </c>
      <c r="E22" s="3" t="s">
        <v>40</v>
      </c>
      <c r="F22" s="22" t="s">
        <v>152</v>
      </c>
      <c r="G22" s="62">
        <v>227101</v>
      </c>
      <c r="H22" s="33">
        <v>2900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45393</v>
      </c>
      <c r="B23" s="22">
        <v>3136</v>
      </c>
      <c r="C23" s="3" t="s">
        <v>278</v>
      </c>
      <c r="D23" s="4" t="s">
        <v>14</v>
      </c>
      <c r="E23" s="3" t="s">
        <v>40</v>
      </c>
      <c r="F23" s="22" t="s">
        <v>152</v>
      </c>
      <c r="G23" s="62">
        <v>227101</v>
      </c>
      <c r="H23" s="33">
        <v>3650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45391</v>
      </c>
      <c r="B24" s="22">
        <v>3134</v>
      </c>
      <c r="C24" s="3" t="s">
        <v>279</v>
      </c>
      <c r="D24" s="4" t="s">
        <v>14</v>
      </c>
      <c r="E24" s="3" t="s">
        <v>280</v>
      </c>
      <c r="F24" s="22" t="s">
        <v>281</v>
      </c>
      <c r="G24" s="61">
        <v>239201</v>
      </c>
      <c r="H24" s="33">
        <v>1829</v>
      </c>
      <c r="N24" s="17"/>
      <c r="Q24" s="45"/>
      <c r="S24" s="16"/>
    </row>
    <row r="25" spans="1:22" x14ac:dyDescent="0.25">
      <c r="A25" s="28">
        <v>45391</v>
      </c>
      <c r="B25" s="22">
        <v>3137</v>
      </c>
      <c r="C25" s="3" t="s">
        <v>282</v>
      </c>
      <c r="D25" s="4" t="s">
        <v>14</v>
      </c>
      <c r="E25" s="3" t="s">
        <v>164</v>
      </c>
      <c r="F25" s="22" t="s">
        <v>265</v>
      </c>
      <c r="G25" s="62">
        <v>227204</v>
      </c>
      <c r="H25" s="33">
        <v>351577.2</v>
      </c>
      <c r="Q25" s="45"/>
      <c r="S25" s="16"/>
    </row>
    <row r="26" spans="1:22" x14ac:dyDescent="0.25">
      <c r="A26" s="28">
        <v>45394</v>
      </c>
      <c r="B26" s="22">
        <v>3139</v>
      </c>
      <c r="C26" s="22" t="s">
        <v>284</v>
      </c>
      <c r="D26" s="2" t="s">
        <v>14</v>
      </c>
      <c r="E26" s="3" t="s">
        <v>283</v>
      </c>
      <c r="F26" s="3" t="s">
        <v>267</v>
      </c>
      <c r="G26" s="61">
        <v>227206</v>
      </c>
      <c r="H26" s="29">
        <v>90942.6</v>
      </c>
      <c r="Q26" s="45"/>
      <c r="S26" s="16"/>
    </row>
    <row r="27" spans="1:22" x14ac:dyDescent="0.25">
      <c r="A27" s="24">
        <v>45394</v>
      </c>
      <c r="B27" s="21">
        <v>3142</v>
      </c>
      <c r="C27" s="26" t="s">
        <v>285</v>
      </c>
      <c r="D27" s="27" t="s">
        <v>14</v>
      </c>
      <c r="E27" s="3" t="s">
        <v>286</v>
      </c>
      <c r="F27" s="22" t="s">
        <v>138</v>
      </c>
      <c r="G27" s="64">
        <v>234101</v>
      </c>
      <c r="H27" s="33">
        <v>3855132.2</v>
      </c>
    </row>
    <row r="28" spans="1:22" x14ac:dyDescent="0.25">
      <c r="A28" s="24">
        <v>45398</v>
      </c>
      <c r="B28" s="21">
        <v>3143</v>
      </c>
      <c r="C28" s="20" t="s">
        <v>288</v>
      </c>
      <c r="D28" s="15" t="s">
        <v>14</v>
      </c>
      <c r="E28" s="3" t="s">
        <v>40</v>
      </c>
      <c r="F28" s="22" t="s">
        <v>287</v>
      </c>
      <c r="G28" s="64">
        <v>227101</v>
      </c>
      <c r="H28" s="29">
        <v>9825</v>
      </c>
    </row>
    <row r="29" spans="1:22" x14ac:dyDescent="0.25">
      <c r="A29" s="28">
        <v>45399</v>
      </c>
      <c r="B29" s="22">
        <v>3144</v>
      </c>
      <c r="C29" s="22" t="s">
        <v>289</v>
      </c>
      <c r="D29" s="2" t="s">
        <v>14</v>
      </c>
      <c r="E29" s="3" t="s">
        <v>40</v>
      </c>
      <c r="F29" s="22" t="s">
        <v>287</v>
      </c>
      <c r="G29" s="63">
        <v>227101</v>
      </c>
      <c r="H29" s="29">
        <v>4650</v>
      </c>
      <c r="I29" t="s">
        <v>56</v>
      </c>
    </row>
    <row r="30" spans="1:22" x14ac:dyDescent="0.25">
      <c r="A30" s="28">
        <v>45397</v>
      </c>
      <c r="B30" s="22">
        <v>3140</v>
      </c>
      <c r="C30" s="22" t="s">
        <v>290</v>
      </c>
      <c r="D30" s="2" t="s">
        <v>14</v>
      </c>
      <c r="E30" s="3" t="s">
        <v>291</v>
      </c>
      <c r="F30" s="22" t="s">
        <v>292</v>
      </c>
      <c r="G30" s="3">
        <v>228201</v>
      </c>
      <c r="H30" s="29">
        <v>8260</v>
      </c>
    </row>
    <row r="31" spans="1:22" x14ac:dyDescent="0.25">
      <c r="A31" s="28">
        <v>45395</v>
      </c>
      <c r="B31" s="22">
        <v>3141</v>
      </c>
      <c r="C31" s="22" t="s">
        <v>293</v>
      </c>
      <c r="D31" s="2" t="s">
        <v>14</v>
      </c>
      <c r="E31" s="3" t="s">
        <v>40</v>
      </c>
      <c r="F31" s="22" t="s">
        <v>152</v>
      </c>
      <c r="G31" s="32">
        <v>2277101</v>
      </c>
      <c r="H31" s="29">
        <v>2400</v>
      </c>
    </row>
    <row r="32" spans="1:22" x14ac:dyDescent="0.25">
      <c r="A32" s="28"/>
      <c r="B32" s="22"/>
      <c r="C32" s="22"/>
      <c r="D32" s="2"/>
      <c r="E32" s="3"/>
      <c r="F32" s="22"/>
      <c r="G32" s="32"/>
      <c r="H32" s="29"/>
    </row>
    <row r="33" spans="1:8" x14ac:dyDescent="0.25">
      <c r="A33" s="23"/>
      <c r="B33" s="22"/>
      <c r="C33" s="22"/>
      <c r="D33" s="15"/>
      <c r="E33" s="55"/>
      <c r="F33" s="22"/>
      <c r="G33" s="31"/>
      <c r="H33" s="25"/>
    </row>
    <row r="34" spans="1:8" x14ac:dyDescent="0.25">
      <c r="A34" s="23"/>
      <c r="B34" s="22"/>
      <c r="C34" s="22"/>
      <c r="D34" s="15"/>
      <c r="E34" s="22"/>
      <c r="F34" s="22"/>
      <c r="G34" s="31"/>
      <c r="H34" s="25"/>
    </row>
    <row r="35" spans="1:8" x14ac:dyDescent="0.25">
      <c r="A35" s="23"/>
      <c r="B35" s="22"/>
      <c r="C35" s="3"/>
      <c r="D35" s="4"/>
      <c r="E35" s="3"/>
      <c r="F35" s="3"/>
      <c r="G35" s="46" t="s">
        <v>50</v>
      </c>
      <c r="H35" s="51">
        <f>SUM(H12:H34)</f>
        <v>4629579.16</v>
      </c>
    </row>
    <row r="37" spans="1:8" x14ac:dyDescent="0.25">
      <c r="D37" s="10"/>
      <c r="E37" s="30" t="s">
        <v>54</v>
      </c>
      <c r="F37" s="11" t="s">
        <v>15</v>
      </c>
    </row>
    <row r="38" spans="1:8" ht="15.75" x14ac:dyDescent="0.25">
      <c r="A38" s="8"/>
      <c r="B38" s="8"/>
      <c r="C38" s="8"/>
      <c r="D38" s="10"/>
      <c r="F38" s="9" t="s">
        <v>19</v>
      </c>
      <c r="G38" s="9" t="s">
        <v>17</v>
      </c>
      <c r="H38" s="9" t="s">
        <v>18</v>
      </c>
    </row>
    <row r="39" spans="1:8" ht="15.75" x14ac:dyDescent="0.25">
      <c r="A39" s="8"/>
      <c r="B39" s="8"/>
      <c r="C39" s="8"/>
      <c r="D39" s="10"/>
      <c r="F39" s="1" t="s">
        <v>20</v>
      </c>
      <c r="G39" s="1"/>
      <c r="H39" s="13"/>
    </row>
    <row r="40" spans="1:8" ht="15.75" x14ac:dyDescent="0.25">
      <c r="A40" s="8"/>
      <c r="B40" s="8"/>
      <c r="C40" s="8"/>
      <c r="D40" s="10"/>
      <c r="F40" s="1" t="s">
        <v>21</v>
      </c>
      <c r="G40" s="1"/>
      <c r="H40" s="13"/>
    </row>
    <row r="41" spans="1:8" ht="15.75" x14ac:dyDescent="0.25">
      <c r="A41" s="39" t="s">
        <v>43</v>
      </c>
      <c r="B41" s="39"/>
      <c r="C41" s="39"/>
      <c r="D41" s="10"/>
      <c r="F41" s="12" t="s">
        <v>23</v>
      </c>
      <c r="G41" s="1"/>
      <c r="H41" s="14">
        <f>SUM(H39:H40)</f>
        <v>0</v>
      </c>
    </row>
    <row r="42" spans="1:8" x14ac:dyDescent="0.25">
      <c r="A42" s="9" t="s">
        <v>16</v>
      </c>
      <c r="B42" s="9" t="s">
        <v>17</v>
      </c>
      <c r="C42" s="38"/>
      <c r="D42" s="10"/>
      <c r="F42" s="36"/>
      <c r="H42" s="37"/>
    </row>
    <row r="43" spans="1:8" x14ac:dyDescent="0.25">
      <c r="A43" s="58">
        <v>237101</v>
      </c>
      <c r="B43" s="41"/>
      <c r="C43" s="38"/>
      <c r="D43" s="10"/>
      <c r="F43" s="36"/>
      <c r="H43" s="37"/>
    </row>
    <row r="44" spans="1:8" x14ac:dyDescent="0.25">
      <c r="A44" s="58">
        <v>231101</v>
      </c>
      <c r="B44" s="41"/>
      <c r="C44" s="38"/>
      <c r="D44" s="10"/>
      <c r="F44" s="36"/>
      <c r="H44" s="37"/>
    </row>
    <row r="45" spans="1:8" x14ac:dyDescent="0.25">
      <c r="A45" s="58">
        <v>234101</v>
      </c>
      <c r="B45" s="41"/>
      <c r="C45" s="38"/>
      <c r="D45" s="10"/>
      <c r="F45" s="36"/>
      <c r="H45" s="37"/>
    </row>
    <row r="46" spans="1:8" x14ac:dyDescent="0.25">
      <c r="A46" s="58">
        <v>239301</v>
      </c>
      <c r="B46" s="41"/>
      <c r="C46" s="38"/>
      <c r="D46" s="10"/>
      <c r="F46" s="36"/>
      <c r="H46" s="37"/>
    </row>
    <row r="47" spans="1:8" x14ac:dyDescent="0.25">
      <c r="A47" s="58">
        <v>228201</v>
      </c>
      <c r="B47" s="41"/>
      <c r="C47" s="38"/>
      <c r="D47" s="10"/>
      <c r="F47" s="36"/>
      <c r="H47" s="37"/>
    </row>
    <row r="48" spans="1:8" x14ac:dyDescent="0.25">
      <c r="A48" s="58">
        <v>227206</v>
      </c>
      <c r="B48" s="41"/>
      <c r="C48" s="38"/>
      <c r="D48" s="10"/>
      <c r="F48" s="36"/>
      <c r="H48" s="37"/>
    </row>
    <row r="49" spans="1:8" x14ac:dyDescent="0.25">
      <c r="A49" s="58">
        <v>239101</v>
      </c>
      <c r="B49" s="41"/>
      <c r="C49" s="38"/>
      <c r="D49" s="10"/>
      <c r="F49" s="36"/>
      <c r="H49" s="37"/>
    </row>
    <row r="50" spans="1:8" x14ac:dyDescent="0.25">
      <c r="A50" s="58">
        <v>227101</v>
      </c>
      <c r="B50" s="41"/>
      <c r="C50" s="38"/>
      <c r="D50" s="10"/>
      <c r="F50" s="36"/>
      <c r="H50" s="37"/>
    </row>
    <row r="51" spans="1:8" x14ac:dyDescent="0.25">
      <c r="A51" s="58">
        <v>231301</v>
      </c>
      <c r="B51" s="41"/>
      <c r="C51" s="38"/>
      <c r="D51" s="10"/>
      <c r="F51" s="36"/>
      <c r="H51" s="37"/>
    </row>
    <row r="52" spans="1:8" x14ac:dyDescent="0.25">
      <c r="A52" s="58">
        <v>237104</v>
      </c>
      <c r="B52" s="41"/>
      <c r="C52" s="38"/>
      <c r="D52" s="10"/>
      <c r="F52" s="48"/>
      <c r="H52" s="37"/>
    </row>
    <row r="53" spans="1:8" x14ac:dyDescent="0.25">
      <c r="A53" s="40">
        <v>237299</v>
      </c>
      <c r="B53" s="41"/>
      <c r="C53" s="38"/>
      <c r="D53" s="10"/>
      <c r="F53" s="36"/>
      <c r="H53" s="37"/>
    </row>
    <row r="54" spans="1:8" x14ac:dyDescent="0.25">
      <c r="A54" s="58">
        <v>239201</v>
      </c>
      <c r="B54" s="41"/>
      <c r="C54" s="16"/>
      <c r="D54" s="10"/>
      <c r="F54" s="36"/>
      <c r="H54" s="37"/>
    </row>
    <row r="55" spans="1:8" x14ac:dyDescent="0.25">
      <c r="A55" s="40">
        <v>227204</v>
      </c>
      <c r="B55" s="41"/>
      <c r="C55" s="16"/>
      <c r="D55" s="10"/>
      <c r="F55" s="36"/>
      <c r="H55" s="37"/>
    </row>
    <row r="56" spans="1:8" x14ac:dyDescent="0.25">
      <c r="A56" s="40">
        <v>232101</v>
      </c>
      <c r="B56" s="41"/>
      <c r="C56" s="16"/>
      <c r="D56" s="10"/>
      <c r="F56" s="36"/>
      <c r="H56" s="37"/>
    </row>
    <row r="57" spans="1:8" x14ac:dyDescent="0.25">
      <c r="A57" s="9" t="s">
        <v>22</v>
      </c>
      <c r="B57" s="43">
        <f>SUM(B43:B56)</f>
        <v>0</v>
      </c>
      <c r="C57" s="37"/>
      <c r="D57" s="10"/>
      <c r="F57" s="36"/>
    </row>
    <row r="58" spans="1:8" x14ac:dyDescent="0.25">
      <c r="A58" s="38"/>
      <c r="B58" s="44"/>
      <c r="C58" s="37"/>
      <c r="D58" s="10"/>
      <c r="F58" s="36"/>
    </row>
    <row r="59" spans="1:8" x14ac:dyDescent="0.25">
      <c r="A59" t="s">
        <v>24</v>
      </c>
      <c r="D59" s="10"/>
    </row>
    <row r="60" spans="1:8" x14ac:dyDescent="0.25">
      <c r="A60" s="11" t="s">
        <v>26</v>
      </c>
      <c r="D60" s="10"/>
      <c r="F60" s="11" t="s">
        <v>27</v>
      </c>
    </row>
    <row r="61" spans="1:8" x14ac:dyDescent="0.25">
      <c r="A61" t="s">
        <v>28</v>
      </c>
      <c r="D61" s="19"/>
      <c r="F61" t="s">
        <v>25</v>
      </c>
    </row>
    <row r="62" spans="1:8" x14ac:dyDescent="0.25">
      <c r="D62" s="19"/>
    </row>
    <row r="63" spans="1:8" x14ac:dyDescent="0.25">
      <c r="A63" s="11" t="s">
        <v>29</v>
      </c>
      <c r="B63" s="11"/>
      <c r="D63" s="19"/>
    </row>
    <row r="64" spans="1:8" x14ac:dyDescent="0.25">
      <c r="A64" t="s">
        <v>30</v>
      </c>
      <c r="D64" s="19"/>
    </row>
    <row r="65" spans="4:4" x14ac:dyDescent="0.25">
      <c r="D65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8"/>
  <sheetViews>
    <sheetView zoomScaleNormal="100" workbookViewId="0">
      <selection activeCell="C57" sqref="C5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338</v>
      </c>
    </row>
    <row r="5" spans="1:22" x14ac:dyDescent="0.25">
      <c r="D5" t="s">
        <v>7</v>
      </c>
    </row>
    <row r="6" spans="1:22" x14ac:dyDescent="0.25">
      <c r="D6" t="s">
        <v>4</v>
      </c>
      <c r="E6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 t="s">
        <v>295</v>
      </c>
      <c r="B12" s="50">
        <v>3155</v>
      </c>
      <c r="C12" s="50" t="s">
        <v>296</v>
      </c>
      <c r="D12" s="52" t="s">
        <v>14</v>
      </c>
      <c r="E12" s="50" t="s">
        <v>297</v>
      </c>
      <c r="F12" s="50" t="s">
        <v>125</v>
      </c>
      <c r="G12" s="60">
        <v>236306</v>
      </c>
      <c r="H12" s="54">
        <v>10437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49">
        <v>45414</v>
      </c>
      <c r="B13" s="50">
        <v>3165</v>
      </c>
      <c r="C13" s="50" t="s">
        <v>306</v>
      </c>
      <c r="D13" s="52" t="s">
        <v>14</v>
      </c>
      <c r="E13" s="50" t="s">
        <v>239</v>
      </c>
      <c r="F13" s="50" t="s">
        <v>125</v>
      </c>
      <c r="G13" s="60">
        <v>236306</v>
      </c>
      <c r="H13" s="54">
        <v>450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45414</v>
      </c>
      <c r="B14" s="50">
        <v>3166</v>
      </c>
      <c r="C14" s="50" t="s">
        <v>302</v>
      </c>
      <c r="D14" s="52" t="s">
        <v>14</v>
      </c>
      <c r="E14" s="50" t="s">
        <v>239</v>
      </c>
      <c r="F14" s="50" t="s">
        <v>125</v>
      </c>
      <c r="G14" s="60">
        <v>236306</v>
      </c>
      <c r="H14" s="54">
        <v>35850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45417</v>
      </c>
      <c r="B15" s="50">
        <v>3167</v>
      </c>
      <c r="C15" s="50" t="s">
        <v>303</v>
      </c>
      <c r="D15" s="52" t="s">
        <v>299</v>
      </c>
      <c r="E15" s="50" t="s">
        <v>304</v>
      </c>
      <c r="F15" s="50" t="s">
        <v>182</v>
      </c>
      <c r="G15" s="60">
        <v>221201</v>
      </c>
      <c r="H15" s="54">
        <v>10488.49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45419</v>
      </c>
      <c r="B16" s="22">
        <v>3168</v>
      </c>
      <c r="C16" s="22" t="s">
        <v>298</v>
      </c>
      <c r="D16" s="2" t="s">
        <v>299</v>
      </c>
      <c r="E16" s="22" t="s">
        <v>251</v>
      </c>
      <c r="F16" s="22" t="s">
        <v>300</v>
      </c>
      <c r="G16" s="61">
        <v>237203</v>
      </c>
      <c r="H16" s="29">
        <v>151536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45419</v>
      </c>
      <c r="B17" s="22">
        <v>3169</v>
      </c>
      <c r="C17" s="59"/>
      <c r="D17" s="2"/>
      <c r="E17" s="22" t="s">
        <v>39</v>
      </c>
      <c r="F17" s="22" t="s">
        <v>300</v>
      </c>
      <c r="G17" s="61">
        <v>237203</v>
      </c>
      <c r="H17" s="29">
        <v>326117.45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45413</v>
      </c>
      <c r="B18" s="22">
        <v>3170</v>
      </c>
      <c r="C18" s="59"/>
      <c r="D18" s="2" t="s">
        <v>299</v>
      </c>
      <c r="E18" s="22" t="s">
        <v>170</v>
      </c>
      <c r="F18" s="22" t="s">
        <v>169</v>
      </c>
      <c r="G18" s="61">
        <v>221801</v>
      </c>
      <c r="H18" s="29">
        <v>50000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28">
        <v>45420</v>
      </c>
      <c r="B19" s="22">
        <v>3171</v>
      </c>
      <c r="C19" s="22" t="s">
        <v>324</v>
      </c>
      <c r="D19" s="2" t="s">
        <v>14</v>
      </c>
      <c r="E19" s="22" t="s">
        <v>325</v>
      </c>
      <c r="F19" s="22" t="s">
        <v>119</v>
      </c>
      <c r="G19" s="61">
        <v>231101</v>
      </c>
      <c r="H19" s="29">
        <v>25000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45421</v>
      </c>
      <c r="B20" s="22">
        <v>3172</v>
      </c>
      <c r="C20" s="22" t="s">
        <v>319</v>
      </c>
      <c r="D20" s="2" t="s">
        <v>299</v>
      </c>
      <c r="E20" s="22" t="s">
        <v>251</v>
      </c>
      <c r="F20" s="22" t="s">
        <v>300</v>
      </c>
      <c r="G20" s="61">
        <v>237203</v>
      </c>
      <c r="H20" s="29">
        <v>86436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45418</v>
      </c>
      <c r="B21" s="22">
        <v>3173</v>
      </c>
      <c r="C21" s="22" t="s">
        <v>320</v>
      </c>
      <c r="D21" s="2" t="s">
        <v>299</v>
      </c>
      <c r="E21" s="22" t="s">
        <v>38</v>
      </c>
      <c r="F21" s="22" t="s">
        <v>321</v>
      </c>
      <c r="G21" s="61">
        <v>239301</v>
      </c>
      <c r="H21" s="29">
        <v>134358.1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45419</v>
      </c>
      <c r="B22" s="22">
        <v>3174</v>
      </c>
      <c r="C22" s="22" t="s">
        <v>307</v>
      </c>
      <c r="D22" s="2" t="s">
        <v>14</v>
      </c>
      <c r="E22" s="22" t="s">
        <v>239</v>
      </c>
      <c r="F22" s="22" t="s">
        <v>125</v>
      </c>
      <c r="G22" s="61">
        <v>236306</v>
      </c>
      <c r="H22" s="29">
        <v>20000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28">
        <v>45422</v>
      </c>
      <c r="B23" s="22">
        <v>3175</v>
      </c>
      <c r="C23" s="22" t="s">
        <v>308</v>
      </c>
      <c r="D23" s="2" t="s">
        <v>14</v>
      </c>
      <c r="E23" s="22" t="s">
        <v>239</v>
      </c>
      <c r="F23" s="22" t="s">
        <v>125</v>
      </c>
      <c r="G23" s="61">
        <v>236306</v>
      </c>
      <c r="H23" s="29">
        <v>18525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28">
        <v>45425</v>
      </c>
      <c r="B24" s="22">
        <v>3176</v>
      </c>
      <c r="C24" s="22" t="s">
        <v>309</v>
      </c>
      <c r="D24" s="2" t="s">
        <v>14</v>
      </c>
      <c r="E24" s="22" t="s">
        <v>239</v>
      </c>
      <c r="F24" s="22" t="s">
        <v>125</v>
      </c>
      <c r="G24" s="61">
        <v>236306</v>
      </c>
      <c r="H24" s="29">
        <v>4000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28">
        <v>45432</v>
      </c>
      <c r="B25" s="22">
        <v>3177</v>
      </c>
      <c r="C25" s="22" t="s">
        <v>327</v>
      </c>
      <c r="D25" s="2" t="s">
        <v>299</v>
      </c>
      <c r="E25" s="22" t="s">
        <v>316</v>
      </c>
      <c r="F25" s="22" t="s">
        <v>317</v>
      </c>
      <c r="G25" s="61">
        <v>234101</v>
      </c>
      <c r="H25" s="29">
        <v>1078632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28">
        <v>45432</v>
      </c>
      <c r="B26" s="22">
        <v>3178</v>
      </c>
      <c r="C26" s="22" t="s">
        <v>326</v>
      </c>
      <c r="D26" s="2" t="s">
        <v>299</v>
      </c>
      <c r="E26" s="22" t="s">
        <v>198</v>
      </c>
      <c r="F26" s="22" t="s">
        <v>317</v>
      </c>
      <c r="G26" s="61">
        <v>23101</v>
      </c>
      <c r="H26" s="29">
        <v>812338.8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28">
        <v>45425</v>
      </c>
      <c r="B27" s="22">
        <v>3179</v>
      </c>
      <c r="C27" s="22" t="s">
        <v>276</v>
      </c>
      <c r="D27" s="2" t="s">
        <v>299</v>
      </c>
      <c r="E27" s="22" t="s">
        <v>318</v>
      </c>
      <c r="F27" s="22" t="s">
        <v>317</v>
      </c>
      <c r="G27" s="61">
        <v>234101</v>
      </c>
      <c r="H27" s="29">
        <v>8905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28">
        <v>45426</v>
      </c>
      <c r="B28" s="22">
        <v>3180</v>
      </c>
      <c r="C28" s="22" t="s">
        <v>310</v>
      </c>
      <c r="D28" s="2" t="s">
        <v>14</v>
      </c>
      <c r="E28" s="22" t="s">
        <v>239</v>
      </c>
      <c r="F28" s="22" t="s">
        <v>125</v>
      </c>
      <c r="G28" s="61">
        <v>236306</v>
      </c>
      <c r="H28" s="29">
        <v>1025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28">
        <v>45433</v>
      </c>
      <c r="B29" s="22">
        <v>3181</v>
      </c>
      <c r="C29" s="22" t="s">
        <v>311</v>
      </c>
      <c r="D29" s="2" t="s">
        <v>14</v>
      </c>
      <c r="E29" s="22" t="s">
        <v>239</v>
      </c>
      <c r="F29" s="22" t="s">
        <v>125</v>
      </c>
      <c r="G29" s="61">
        <v>236306</v>
      </c>
      <c r="H29" s="29">
        <v>825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28">
        <v>45434</v>
      </c>
      <c r="B30" s="22">
        <v>3182</v>
      </c>
      <c r="C30" s="22" t="s">
        <v>312</v>
      </c>
      <c r="D30" s="2" t="s">
        <v>14</v>
      </c>
      <c r="E30" s="22" t="s">
        <v>239</v>
      </c>
      <c r="F30" s="22" t="s">
        <v>125</v>
      </c>
      <c r="G30" s="61">
        <v>236306</v>
      </c>
      <c r="H30" s="29">
        <v>875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28">
        <v>45428</v>
      </c>
      <c r="B31" s="22">
        <v>3183</v>
      </c>
      <c r="C31" s="22" t="s">
        <v>313</v>
      </c>
      <c r="D31" s="2" t="s">
        <v>14</v>
      </c>
      <c r="E31" s="22" t="s">
        <v>314</v>
      </c>
      <c r="F31" s="22" t="s">
        <v>111</v>
      </c>
      <c r="G31" s="61">
        <v>239201</v>
      </c>
      <c r="H31" s="29">
        <v>1990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8">
        <v>45433</v>
      </c>
      <c r="B32" s="22">
        <v>3184</v>
      </c>
      <c r="C32" s="22" t="s">
        <v>315</v>
      </c>
      <c r="D32" s="2" t="s">
        <v>14</v>
      </c>
      <c r="E32" s="22" t="s">
        <v>314</v>
      </c>
      <c r="F32" s="22" t="s">
        <v>111</v>
      </c>
      <c r="G32" s="61">
        <v>239201</v>
      </c>
      <c r="H32" s="29">
        <v>1800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8">
        <v>45419</v>
      </c>
      <c r="B33" s="22">
        <v>3185</v>
      </c>
      <c r="C33" s="22" t="s">
        <v>322</v>
      </c>
      <c r="D33" s="2" t="s">
        <v>299</v>
      </c>
      <c r="E33" s="22" t="s">
        <v>200</v>
      </c>
      <c r="F33" s="22" t="s">
        <v>323</v>
      </c>
      <c r="G33" s="61">
        <v>237104</v>
      </c>
      <c r="H33" s="29">
        <v>18844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28">
        <v>45435</v>
      </c>
      <c r="B34" s="22">
        <v>3186</v>
      </c>
      <c r="C34" s="22" t="s">
        <v>129</v>
      </c>
      <c r="D34" s="2" t="s">
        <v>14</v>
      </c>
      <c r="E34" s="22" t="s">
        <v>270</v>
      </c>
      <c r="F34" s="22" t="s">
        <v>328</v>
      </c>
      <c r="G34" s="61">
        <v>227204</v>
      </c>
      <c r="H34" s="29">
        <v>9500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28">
        <v>45436</v>
      </c>
      <c r="B35" s="22">
        <v>3187</v>
      </c>
      <c r="C35" s="22" t="s">
        <v>329</v>
      </c>
      <c r="D35" s="2" t="s">
        <v>14</v>
      </c>
      <c r="E35" s="22" t="s">
        <v>270</v>
      </c>
      <c r="F35" s="22" t="s">
        <v>328</v>
      </c>
      <c r="G35" s="61">
        <v>227204</v>
      </c>
      <c r="H35" s="29">
        <v>1071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28">
        <v>45443</v>
      </c>
      <c r="B36" s="22">
        <v>3188</v>
      </c>
      <c r="C36" s="22" t="s">
        <v>301</v>
      </c>
      <c r="D36" s="2" t="s">
        <v>14</v>
      </c>
      <c r="E36" s="22" t="s">
        <v>297</v>
      </c>
      <c r="F36" s="22" t="s">
        <v>125</v>
      </c>
      <c r="G36" s="61">
        <v>236306</v>
      </c>
      <c r="H36" s="29">
        <v>17498</v>
      </c>
      <c r="K36" s="17"/>
      <c r="L36" s="17"/>
      <c r="M36" s="17"/>
      <c r="N36" s="17"/>
      <c r="O36" s="17"/>
      <c r="P36" s="17"/>
      <c r="Q36" s="17"/>
      <c r="R36" s="17"/>
      <c r="S36" s="17"/>
      <c r="T36" s="47"/>
      <c r="U36" s="47"/>
      <c r="V36" s="18"/>
    </row>
    <row r="37" spans="1:22" x14ac:dyDescent="0.25">
      <c r="A37" s="28">
        <v>45439</v>
      </c>
      <c r="B37" s="22">
        <v>3189</v>
      </c>
      <c r="C37" s="22" t="s">
        <v>330</v>
      </c>
      <c r="D37" s="2" t="s">
        <v>299</v>
      </c>
      <c r="E37" s="22" t="s">
        <v>70</v>
      </c>
      <c r="F37" s="22" t="s">
        <v>182</v>
      </c>
      <c r="G37" s="61">
        <v>221201</v>
      </c>
      <c r="H37" s="29">
        <v>82301.64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45436</v>
      </c>
      <c r="B38" s="22">
        <v>3190</v>
      </c>
      <c r="C38" s="22" t="s">
        <v>331</v>
      </c>
      <c r="D38" s="15" t="s">
        <v>299</v>
      </c>
      <c r="E38" s="22" t="s">
        <v>136</v>
      </c>
      <c r="F38" s="22" t="s">
        <v>111</v>
      </c>
      <c r="G38" s="67">
        <v>239201</v>
      </c>
      <c r="H38" s="29">
        <v>24868.02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45439</v>
      </c>
      <c r="B39" s="22">
        <v>3191</v>
      </c>
      <c r="C39" s="22" t="s">
        <v>332</v>
      </c>
      <c r="D39" s="15" t="s">
        <v>14</v>
      </c>
      <c r="E39" s="22" t="s">
        <v>239</v>
      </c>
      <c r="F39" s="22" t="s">
        <v>125</v>
      </c>
      <c r="G39" s="67">
        <v>236306</v>
      </c>
      <c r="H39" s="29">
        <v>6375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45439</v>
      </c>
      <c r="B40" s="22">
        <v>3192</v>
      </c>
      <c r="C40" s="22" t="s">
        <v>333</v>
      </c>
      <c r="D40" s="15" t="s">
        <v>14</v>
      </c>
      <c r="E40" s="22" t="s">
        <v>270</v>
      </c>
      <c r="F40" s="22" t="s">
        <v>328</v>
      </c>
      <c r="G40" s="67">
        <v>227204</v>
      </c>
      <c r="H40" s="29">
        <v>5000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45443</v>
      </c>
      <c r="B41" s="22">
        <v>3193</v>
      </c>
      <c r="C41" s="22" t="s">
        <v>334</v>
      </c>
      <c r="D41" s="15" t="s">
        <v>299</v>
      </c>
      <c r="E41" s="22" t="s">
        <v>217</v>
      </c>
      <c r="F41" s="22" t="s">
        <v>119</v>
      </c>
      <c r="G41" s="31">
        <v>231101</v>
      </c>
      <c r="H41" s="25">
        <v>16680</v>
      </c>
    </row>
    <row r="42" spans="1:22" x14ac:dyDescent="0.25">
      <c r="A42" s="49">
        <v>45443</v>
      </c>
      <c r="B42" s="50">
        <v>3195</v>
      </c>
      <c r="C42" s="50" t="s">
        <v>341</v>
      </c>
      <c r="D42" s="52" t="s">
        <v>14</v>
      </c>
      <c r="E42" s="50" t="s">
        <v>239</v>
      </c>
      <c r="F42" s="52" t="s">
        <v>125</v>
      </c>
      <c r="G42" s="50">
        <v>236306</v>
      </c>
      <c r="H42" s="25">
        <v>1900</v>
      </c>
    </row>
    <row r="43" spans="1:22" ht="22.5" x14ac:dyDescent="0.25">
      <c r="A43" s="69">
        <v>45413</v>
      </c>
      <c r="B43" s="50">
        <v>3196</v>
      </c>
      <c r="C43" s="50" t="s">
        <v>342</v>
      </c>
      <c r="D43" s="52" t="s">
        <v>299</v>
      </c>
      <c r="E43" s="50" t="s">
        <v>82</v>
      </c>
      <c r="F43" s="52" t="s">
        <v>343</v>
      </c>
      <c r="G43" s="68">
        <v>231101</v>
      </c>
      <c r="H43" s="25">
        <v>18420</v>
      </c>
    </row>
    <row r="44" spans="1:22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2982046.5</v>
      </c>
    </row>
    <row r="46" spans="1:22" x14ac:dyDescent="0.25">
      <c r="D46" s="10"/>
      <c r="E46" s="30" t="s">
        <v>54</v>
      </c>
      <c r="F46" s="11" t="s">
        <v>15</v>
      </c>
    </row>
    <row r="47" spans="1:22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22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9"/>
      <c r="B52" s="9"/>
      <c r="C52" s="38"/>
      <c r="D52" s="10"/>
      <c r="F52" s="36"/>
      <c r="H52" s="37"/>
    </row>
    <row r="53" spans="1:8" x14ac:dyDescent="0.25">
      <c r="A53" s="65">
        <v>236306</v>
      </c>
      <c r="B53" s="41"/>
      <c r="C53" s="38"/>
      <c r="D53" t="s">
        <v>24</v>
      </c>
      <c r="F53" s="11" t="s">
        <v>305</v>
      </c>
      <c r="H53" s="37"/>
    </row>
    <row r="54" spans="1:8" x14ac:dyDescent="0.25">
      <c r="A54" s="65">
        <v>221201</v>
      </c>
      <c r="B54" s="41"/>
      <c r="C54" s="38"/>
      <c r="D54" s="11" t="s">
        <v>26</v>
      </c>
      <c r="F54" t="s">
        <v>25</v>
      </c>
      <c r="H54" s="37"/>
    </row>
    <row r="55" spans="1:8" x14ac:dyDescent="0.25">
      <c r="A55" s="65">
        <v>237203</v>
      </c>
      <c r="B55" s="41"/>
      <c r="C55" s="38"/>
      <c r="D55" t="s">
        <v>28</v>
      </c>
      <c r="F55" s="36"/>
      <c r="H55" s="37"/>
    </row>
    <row r="56" spans="1:8" x14ac:dyDescent="0.25">
      <c r="A56" s="65"/>
      <c r="B56" s="41"/>
      <c r="C56" s="38"/>
      <c r="F56" s="36"/>
      <c r="H56" s="37"/>
    </row>
    <row r="57" spans="1:8" x14ac:dyDescent="0.25">
      <c r="A57" s="65"/>
      <c r="B57" s="41"/>
      <c r="C57" s="38"/>
      <c r="F57" s="36"/>
      <c r="H57" s="37"/>
    </row>
    <row r="58" spans="1:8" x14ac:dyDescent="0.25">
      <c r="A58" s="65"/>
      <c r="B58" s="41"/>
      <c r="C58" s="38"/>
      <c r="F58" s="36"/>
      <c r="H58" s="37"/>
    </row>
    <row r="59" spans="1:8" x14ac:dyDescent="0.25">
      <c r="A59" s="65"/>
      <c r="B59" s="41"/>
      <c r="C59" s="38"/>
      <c r="F59" s="36"/>
      <c r="H59" s="37"/>
    </row>
    <row r="60" spans="1:8" x14ac:dyDescent="0.25">
      <c r="A60" s="9" t="s">
        <v>22</v>
      </c>
      <c r="B60" s="66">
        <f>SUM(B53:B55)</f>
        <v>0</v>
      </c>
      <c r="C60" s="38"/>
      <c r="F60" s="11"/>
      <c r="H60" s="37"/>
    </row>
    <row r="61" spans="1:8" x14ac:dyDescent="0.25">
      <c r="A61" s="38"/>
      <c r="B61" s="44"/>
      <c r="C61" s="37"/>
      <c r="D61" s="10"/>
      <c r="F61" s="36"/>
    </row>
    <row r="62" spans="1:8" x14ac:dyDescent="0.25">
      <c r="D62" s="10"/>
    </row>
    <row r="63" spans="1:8" x14ac:dyDescent="0.25">
      <c r="A63" s="11"/>
      <c r="D63" s="10"/>
      <c r="F63" s="11"/>
    </row>
    <row r="64" spans="1:8" x14ac:dyDescent="0.25">
      <c r="D64" s="19"/>
    </row>
    <row r="65" spans="1:4" x14ac:dyDescent="0.25">
      <c r="D65" s="19"/>
    </row>
    <row r="66" spans="1:4" x14ac:dyDescent="0.25">
      <c r="A66" s="11"/>
      <c r="B66" s="11"/>
      <c r="D66" s="19"/>
    </row>
    <row r="67" spans="1:4" x14ac:dyDescent="0.25">
      <c r="D67" s="19"/>
    </row>
    <row r="68" spans="1:4" x14ac:dyDescent="0.25">
      <c r="D68" s="19"/>
    </row>
  </sheetData>
  <pageMargins left="0.70866141732283472" right="0.70866141732283472" top="0.74803149606299213" bottom="0.74803149606299213" header="0.31496062992125984" footer="0.31496062992125984"/>
  <pageSetup paperSize="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45449</v>
      </c>
      <c r="B12" s="50">
        <v>3194</v>
      </c>
      <c r="C12" s="70"/>
      <c r="D12" s="50" t="s">
        <v>299</v>
      </c>
      <c r="E12" s="50" t="s">
        <v>339</v>
      </c>
      <c r="F12" s="50" t="s">
        <v>340</v>
      </c>
      <c r="G12" s="50">
        <v>227206</v>
      </c>
      <c r="H12" s="54">
        <v>16495</v>
      </c>
    </row>
    <row r="13" spans="1:22" x14ac:dyDescent="0.25">
      <c r="A13" s="49">
        <v>45444</v>
      </c>
      <c r="B13" s="50">
        <v>3197</v>
      </c>
      <c r="C13" s="50" t="s">
        <v>352</v>
      </c>
      <c r="D13" s="50" t="s">
        <v>299</v>
      </c>
      <c r="E13" s="50" t="s">
        <v>353</v>
      </c>
      <c r="F13" s="50" t="s">
        <v>114</v>
      </c>
      <c r="G13" s="50">
        <v>237101</v>
      </c>
      <c r="H13" s="54">
        <v>143037.1</v>
      </c>
    </row>
    <row r="14" spans="1:22" x14ac:dyDescent="0.25">
      <c r="A14" s="49">
        <v>45449</v>
      </c>
      <c r="B14" s="50">
        <v>3198</v>
      </c>
      <c r="C14" s="71" t="s">
        <v>413</v>
      </c>
      <c r="D14" s="50" t="s">
        <v>14</v>
      </c>
      <c r="E14" s="50" t="s">
        <v>200</v>
      </c>
      <c r="F14" s="50" t="s">
        <v>323</v>
      </c>
      <c r="G14" s="22">
        <v>237104</v>
      </c>
      <c r="H14" s="54">
        <v>15357.86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45449</v>
      </c>
      <c r="B15" s="50">
        <v>3199</v>
      </c>
      <c r="C15" s="50" t="s">
        <v>335</v>
      </c>
      <c r="D15" s="50" t="s">
        <v>14</v>
      </c>
      <c r="E15" s="22" t="s">
        <v>270</v>
      </c>
      <c r="F15" s="22" t="s">
        <v>328</v>
      </c>
      <c r="G15" s="22">
        <v>227204</v>
      </c>
      <c r="H15" s="54">
        <v>7325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45449</v>
      </c>
      <c r="B16" s="50">
        <v>3200</v>
      </c>
      <c r="C16" s="50" t="s">
        <v>336</v>
      </c>
      <c r="D16" s="50" t="s">
        <v>299</v>
      </c>
      <c r="E16" s="50" t="s">
        <v>239</v>
      </c>
      <c r="F16" s="22" t="s">
        <v>125</v>
      </c>
      <c r="G16" s="22">
        <v>236306</v>
      </c>
      <c r="H16" s="54">
        <v>10488.49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45454</v>
      </c>
      <c r="B17" s="22">
        <v>3201</v>
      </c>
      <c r="C17" s="22" t="s">
        <v>344</v>
      </c>
      <c r="D17" s="22" t="s">
        <v>299</v>
      </c>
      <c r="E17" s="22" t="s">
        <v>248</v>
      </c>
      <c r="F17" s="22" t="s">
        <v>345</v>
      </c>
      <c r="G17" s="22">
        <v>239201</v>
      </c>
      <c r="H17" s="29">
        <v>4012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45446</v>
      </c>
      <c r="B18" s="22">
        <v>3202</v>
      </c>
      <c r="C18" s="22" t="s">
        <v>346</v>
      </c>
      <c r="D18" s="22" t="s">
        <v>14</v>
      </c>
      <c r="E18" s="22" t="s">
        <v>347</v>
      </c>
      <c r="F18" s="22" t="s">
        <v>348</v>
      </c>
      <c r="G18" s="22">
        <v>239201</v>
      </c>
      <c r="H18" s="29">
        <v>32000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45453</v>
      </c>
      <c r="B19" s="22">
        <v>3203</v>
      </c>
      <c r="C19" s="22" t="s">
        <v>288</v>
      </c>
      <c r="D19" s="22" t="s">
        <v>14</v>
      </c>
      <c r="E19" s="22" t="s">
        <v>318</v>
      </c>
      <c r="F19" s="22" t="s">
        <v>349</v>
      </c>
      <c r="G19" s="22">
        <v>234101</v>
      </c>
      <c r="H19" s="29">
        <v>15810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45454</v>
      </c>
      <c r="B20" s="22">
        <v>3204</v>
      </c>
      <c r="C20" s="22" t="s">
        <v>350</v>
      </c>
      <c r="D20" s="22" t="s">
        <v>299</v>
      </c>
      <c r="E20" s="22" t="s">
        <v>39</v>
      </c>
      <c r="F20" s="22" t="s">
        <v>351</v>
      </c>
      <c r="G20" s="22">
        <v>237203</v>
      </c>
      <c r="H20" s="29">
        <v>213006.5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45456</v>
      </c>
      <c r="B21" s="22">
        <v>3205</v>
      </c>
      <c r="C21" s="22" t="s">
        <v>354</v>
      </c>
      <c r="D21" s="22" t="s">
        <v>299</v>
      </c>
      <c r="E21" s="22" t="s">
        <v>57</v>
      </c>
      <c r="F21" s="22" t="s">
        <v>351</v>
      </c>
      <c r="G21" s="22">
        <v>237203</v>
      </c>
      <c r="H21" s="29">
        <v>82570</v>
      </c>
      <c r="K21" s="17"/>
      <c r="L21" s="17"/>
      <c r="M21" s="17"/>
      <c r="N21" s="17"/>
      <c r="O21" s="17"/>
      <c r="P21" s="17"/>
      <c r="Q21" s="17"/>
      <c r="R21" s="17"/>
      <c r="S21" s="17"/>
      <c r="T21" s="47"/>
      <c r="U21" s="47"/>
      <c r="V21" s="18"/>
    </row>
    <row r="22" spans="1:22" x14ac:dyDescent="0.25">
      <c r="A22" s="28">
        <v>45457</v>
      </c>
      <c r="B22" s="22">
        <v>3206</v>
      </c>
      <c r="C22" s="22" t="s">
        <v>355</v>
      </c>
      <c r="D22" s="22" t="s">
        <v>299</v>
      </c>
      <c r="E22" s="22" t="s">
        <v>136</v>
      </c>
      <c r="F22" s="22" t="s">
        <v>356</v>
      </c>
      <c r="G22" s="22">
        <v>239201</v>
      </c>
      <c r="H22" s="29">
        <v>112619.67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45460</v>
      </c>
      <c r="B23" s="22">
        <v>3207</v>
      </c>
      <c r="C23" s="22" t="s">
        <v>365</v>
      </c>
      <c r="D23" s="21" t="s">
        <v>299</v>
      </c>
      <c r="E23" s="22" t="s">
        <v>45</v>
      </c>
      <c r="F23" s="22" t="s">
        <v>358</v>
      </c>
      <c r="G23" s="31">
        <v>221801</v>
      </c>
      <c r="H23" s="29">
        <v>50000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45448</v>
      </c>
      <c r="B24" s="22">
        <v>3208</v>
      </c>
      <c r="C24" s="22" t="s">
        <v>367</v>
      </c>
      <c r="D24" s="21" t="s">
        <v>14</v>
      </c>
      <c r="E24" s="22" t="s">
        <v>304</v>
      </c>
      <c r="F24" s="22" t="s">
        <v>359</v>
      </c>
      <c r="G24" s="31">
        <v>221301</v>
      </c>
      <c r="H24" s="29">
        <v>65572.570000000007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3209</v>
      </c>
      <c r="C25" s="22" t="s">
        <v>357</v>
      </c>
      <c r="D25" s="21" t="s">
        <v>299</v>
      </c>
      <c r="E25" s="22" t="s">
        <v>57</v>
      </c>
      <c r="F25" s="22" t="s">
        <v>351</v>
      </c>
      <c r="G25" s="31">
        <v>237203</v>
      </c>
      <c r="H25" s="29">
        <v>43368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45462</v>
      </c>
      <c r="B26" s="22">
        <v>3210</v>
      </c>
      <c r="C26" s="22" t="s">
        <v>366</v>
      </c>
      <c r="D26" s="21" t="s">
        <v>299</v>
      </c>
      <c r="E26" s="22" t="s">
        <v>360</v>
      </c>
      <c r="F26" s="22" t="s">
        <v>361</v>
      </c>
      <c r="G26" s="31">
        <v>234101</v>
      </c>
      <c r="H26" s="29">
        <v>571666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45462</v>
      </c>
      <c r="B27" s="22">
        <v>3211</v>
      </c>
      <c r="C27" s="59"/>
      <c r="D27" s="21" t="s">
        <v>299</v>
      </c>
      <c r="E27" s="22" t="s">
        <v>363</v>
      </c>
      <c r="F27" s="22" t="s">
        <v>361</v>
      </c>
      <c r="G27" s="31">
        <v>234101</v>
      </c>
      <c r="H27" s="29">
        <v>354270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45462</v>
      </c>
      <c r="B28" s="22">
        <v>3212</v>
      </c>
      <c r="C28" s="59"/>
      <c r="D28" s="21" t="s">
        <v>299</v>
      </c>
      <c r="E28" s="22" t="s">
        <v>362</v>
      </c>
      <c r="F28" s="22" t="s">
        <v>364</v>
      </c>
      <c r="G28" s="31">
        <v>239301</v>
      </c>
      <c r="H28" s="29">
        <v>6750.01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45463</v>
      </c>
      <c r="B29" s="22">
        <v>3213</v>
      </c>
      <c r="C29" s="22" t="s">
        <v>368</v>
      </c>
      <c r="D29" s="21" t="s">
        <v>14</v>
      </c>
      <c r="E29" s="22" t="s">
        <v>369</v>
      </c>
      <c r="F29" s="22" t="s">
        <v>370</v>
      </c>
      <c r="G29" s="31">
        <v>231101</v>
      </c>
      <c r="H29" s="29">
        <v>124900.65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45463</v>
      </c>
      <c r="B30" s="22">
        <v>3214</v>
      </c>
      <c r="C30" s="22" t="s">
        <v>371</v>
      </c>
      <c r="D30" s="21" t="s">
        <v>14</v>
      </c>
      <c r="E30" s="22" t="s">
        <v>369</v>
      </c>
      <c r="F30" s="22" t="s">
        <v>370</v>
      </c>
      <c r="G30" s="31">
        <v>231101</v>
      </c>
      <c r="H30" s="29">
        <v>157528.54999999999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45463</v>
      </c>
      <c r="B31" s="22">
        <v>3215</v>
      </c>
      <c r="C31" s="22" t="s">
        <v>372</v>
      </c>
      <c r="D31" s="21" t="s">
        <v>14</v>
      </c>
      <c r="E31" s="22" t="s">
        <v>369</v>
      </c>
      <c r="F31" s="22" t="s">
        <v>370</v>
      </c>
      <c r="G31" s="31">
        <v>231101</v>
      </c>
      <c r="H31" s="29">
        <v>114999.5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45446</v>
      </c>
      <c r="B32" s="22">
        <v>3216</v>
      </c>
      <c r="C32" s="22" t="s">
        <v>374</v>
      </c>
      <c r="D32" s="21" t="s">
        <v>299</v>
      </c>
      <c r="E32" s="22" t="s">
        <v>373</v>
      </c>
      <c r="F32" s="22" t="s">
        <v>370</v>
      </c>
      <c r="G32" s="31">
        <v>231101</v>
      </c>
      <c r="H32" s="29">
        <v>123990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45457</v>
      </c>
      <c r="B33" s="22">
        <v>3217</v>
      </c>
      <c r="C33" s="22" t="s">
        <v>377</v>
      </c>
      <c r="D33" s="21" t="s">
        <v>14</v>
      </c>
      <c r="E33" s="22" t="s">
        <v>239</v>
      </c>
      <c r="F33" s="22" t="s">
        <v>125</v>
      </c>
      <c r="G33" s="31">
        <v>236306</v>
      </c>
      <c r="H33" s="29">
        <v>990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 t="s">
        <v>375</v>
      </c>
      <c r="B34" s="22">
        <v>3218</v>
      </c>
      <c r="C34" s="22" t="s">
        <v>376</v>
      </c>
      <c r="D34" s="21" t="s">
        <v>14</v>
      </c>
      <c r="E34" s="22" t="s">
        <v>373</v>
      </c>
      <c r="F34" s="22" t="s">
        <v>370</v>
      </c>
      <c r="G34" s="31">
        <v>231101</v>
      </c>
      <c r="H34" s="29">
        <v>120270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45458</v>
      </c>
      <c r="B35" s="22">
        <v>3219</v>
      </c>
      <c r="C35" s="22" t="s">
        <v>378</v>
      </c>
      <c r="D35" s="21" t="s">
        <v>14</v>
      </c>
      <c r="E35" s="22" t="s">
        <v>239</v>
      </c>
      <c r="F35" s="22" t="s">
        <v>125</v>
      </c>
      <c r="G35" s="31">
        <v>236306</v>
      </c>
      <c r="H35" s="29">
        <v>1790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45467</v>
      </c>
      <c r="B36" s="22">
        <v>3220</v>
      </c>
      <c r="C36" s="59"/>
      <c r="D36" s="21" t="s">
        <v>14</v>
      </c>
      <c r="E36" s="22" t="s">
        <v>136</v>
      </c>
      <c r="F36" s="22" t="s">
        <v>379</v>
      </c>
      <c r="G36" s="31">
        <v>239201</v>
      </c>
      <c r="H36" s="29">
        <v>19470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 t="s">
        <v>380</v>
      </c>
      <c r="B37" s="22">
        <v>3221</v>
      </c>
      <c r="C37" s="22" t="s">
        <v>381</v>
      </c>
      <c r="D37" s="21" t="s">
        <v>14</v>
      </c>
      <c r="E37" s="22" t="s">
        <v>270</v>
      </c>
      <c r="F37" s="22" t="s">
        <v>328</v>
      </c>
      <c r="G37" s="22">
        <v>227204</v>
      </c>
      <c r="H37" s="29">
        <v>1100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45458</v>
      </c>
      <c r="B38" s="22">
        <v>3222</v>
      </c>
      <c r="C38" s="22" t="s">
        <v>382</v>
      </c>
      <c r="D38" s="21" t="s">
        <v>14</v>
      </c>
      <c r="E38" s="22" t="s">
        <v>270</v>
      </c>
      <c r="F38" s="22" t="s">
        <v>328</v>
      </c>
      <c r="G38" s="22">
        <v>227204</v>
      </c>
      <c r="H38" s="29">
        <v>9500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45461</v>
      </c>
      <c r="B39" s="22">
        <v>3223</v>
      </c>
      <c r="C39" s="22" t="s">
        <v>383</v>
      </c>
      <c r="D39" s="21" t="s">
        <v>14</v>
      </c>
      <c r="E39" s="22" t="s">
        <v>270</v>
      </c>
      <c r="F39" s="22" t="s">
        <v>328</v>
      </c>
      <c r="G39" s="22">
        <v>227204</v>
      </c>
      <c r="H39" s="29">
        <v>3825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45461</v>
      </c>
      <c r="B40" s="22">
        <v>3224</v>
      </c>
      <c r="C40" s="22" t="s">
        <v>384</v>
      </c>
      <c r="D40" s="21" t="s">
        <v>14</v>
      </c>
      <c r="E40" s="22" t="s">
        <v>222</v>
      </c>
      <c r="F40" s="22" t="s">
        <v>125</v>
      </c>
      <c r="G40" s="22">
        <v>236306</v>
      </c>
      <c r="H40" s="29">
        <v>18295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 t="s">
        <v>386</v>
      </c>
      <c r="B41" s="22">
        <v>3225</v>
      </c>
      <c r="C41" s="22" t="s">
        <v>387</v>
      </c>
      <c r="D41" s="15" t="s">
        <v>14</v>
      </c>
      <c r="E41" s="22" t="s">
        <v>388</v>
      </c>
      <c r="F41" s="22" t="s">
        <v>389</v>
      </c>
      <c r="G41" s="31">
        <v>231101</v>
      </c>
      <c r="H41" s="25">
        <v>15600</v>
      </c>
    </row>
    <row r="42" spans="1:22" x14ac:dyDescent="0.25">
      <c r="A42" s="23"/>
      <c r="B42" s="22"/>
      <c r="C42" s="3"/>
      <c r="D42" s="4"/>
      <c r="E42" s="3"/>
      <c r="F42" s="3"/>
      <c r="G42" s="46" t="s">
        <v>50</v>
      </c>
      <c r="H42" s="51">
        <f>SUM(H12:H41)</f>
        <v>2456606.9</v>
      </c>
    </row>
    <row r="44" spans="1:22" x14ac:dyDescent="0.25">
      <c r="D44" s="10"/>
      <c r="E44" s="30" t="s">
        <v>54</v>
      </c>
      <c r="F44" s="11" t="s">
        <v>15</v>
      </c>
    </row>
    <row r="45" spans="1:22" ht="15.75" x14ac:dyDescent="0.25">
      <c r="A45" s="8"/>
      <c r="B45" s="8"/>
      <c r="C45" s="8"/>
      <c r="D45" s="10"/>
      <c r="F45" s="9" t="s">
        <v>19</v>
      </c>
      <c r="G45" s="9" t="s">
        <v>17</v>
      </c>
      <c r="H45" s="9" t="s">
        <v>18</v>
      </c>
    </row>
    <row r="46" spans="1:22" ht="15.75" x14ac:dyDescent="0.25">
      <c r="A46" s="8"/>
      <c r="B46" s="8"/>
      <c r="C46" s="8"/>
      <c r="D46" s="10"/>
      <c r="F46" s="1" t="s">
        <v>20</v>
      </c>
      <c r="G46" s="1"/>
      <c r="H46" s="13"/>
    </row>
    <row r="47" spans="1:22" ht="15.75" x14ac:dyDescent="0.25">
      <c r="A47" s="8"/>
      <c r="B47" s="8"/>
      <c r="C47" s="8"/>
      <c r="D47" s="10"/>
      <c r="F47" s="1" t="s">
        <v>21</v>
      </c>
      <c r="G47" s="1"/>
      <c r="H47" s="13"/>
    </row>
    <row r="48" spans="1:22" ht="15.75" x14ac:dyDescent="0.25">
      <c r="A48" s="39" t="s">
        <v>43</v>
      </c>
      <c r="B48" s="39"/>
      <c r="C48" s="39"/>
      <c r="D48" s="10"/>
      <c r="F48" s="12" t="s">
        <v>23</v>
      </c>
      <c r="G48" s="1"/>
      <c r="H48" s="14">
        <f>SUM(H46:H47)</f>
        <v>0</v>
      </c>
    </row>
    <row r="49" spans="1:8" x14ac:dyDescent="0.25">
      <c r="A49" s="9" t="s">
        <v>16</v>
      </c>
      <c r="B49" s="9" t="s">
        <v>17</v>
      </c>
      <c r="C49" s="38"/>
      <c r="D49" s="10"/>
      <c r="F49" s="36"/>
      <c r="H49" s="37"/>
    </row>
    <row r="50" spans="1:8" x14ac:dyDescent="0.25">
      <c r="A50" s="65"/>
      <c r="B50" s="41"/>
      <c r="C50" s="38"/>
      <c r="D50" t="s">
        <v>24</v>
      </c>
      <c r="F50" s="11" t="s">
        <v>305</v>
      </c>
      <c r="H50" s="37"/>
    </row>
    <row r="51" spans="1:8" x14ac:dyDescent="0.25">
      <c r="A51" s="65"/>
      <c r="B51" s="41"/>
      <c r="C51" s="38"/>
      <c r="D51" s="11" t="s">
        <v>26</v>
      </c>
      <c r="F51" t="s">
        <v>25</v>
      </c>
      <c r="H51" s="37"/>
    </row>
    <row r="52" spans="1:8" x14ac:dyDescent="0.25">
      <c r="A52" s="65"/>
      <c r="B52" s="41"/>
      <c r="C52" s="38"/>
      <c r="D52" t="s">
        <v>28</v>
      </c>
      <c r="F52" s="36"/>
      <c r="H52" s="37"/>
    </row>
    <row r="53" spans="1:8" x14ac:dyDescent="0.25">
      <c r="A53" s="9" t="s">
        <v>22</v>
      </c>
      <c r="B53" s="66">
        <f>SUM(B50:B52)</f>
        <v>0</v>
      </c>
      <c r="C53" s="38"/>
      <c r="F53" s="11"/>
      <c r="H53" s="37"/>
    </row>
    <row r="54" spans="1:8" x14ac:dyDescent="0.25">
      <c r="A54" s="38"/>
      <c r="B54" s="44"/>
      <c r="C54" s="37"/>
      <c r="D54" s="10"/>
      <c r="F54" s="36"/>
    </row>
    <row r="55" spans="1:8" x14ac:dyDescent="0.25">
      <c r="D55" s="10"/>
    </row>
    <row r="56" spans="1:8" x14ac:dyDescent="0.25">
      <c r="A56" s="11"/>
      <c r="D56" s="10"/>
      <c r="F56" s="11"/>
    </row>
    <row r="57" spans="1:8" x14ac:dyDescent="0.25">
      <c r="D57" s="19"/>
    </row>
    <row r="58" spans="1:8" x14ac:dyDescent="0.25">
      <c r="D58" s="19"/>
    </row>
    <row r="59" spans="1:8" x14ac:dyDescent="0.25">
      <c r="A59" s="11"/>
      <c r="B59" s="11"/>
      <c r="D59" s="19"/>
    </row>
    <row r="60" spans="1:8" x14ac:dyDescent="0.25">
      <c r="D60" s="19"/>
    </row>
    <row r="61" spans="1:8" x14ac:dyDescent="0.25">
      <c r="D61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2"/>
  <sheetViews>
    <sheetView tabSelected="1" topLeftCell="A31" zoomScaleNormal="100" workbookViewId="0">
      <selection activeCell="H63" sqref="H63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6.57031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385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45475</v>
      </c>
      <c r="B12" s="50">
        <v>3226</v>
      </c>
      <c r="C12" s="71" t="s">
        <v>392</v>
      </c>
      <c r="D12" s="50" t="s">
        <v>299</v>
      </c>
      <c r="E12" s="50" t="s">
        <v>390</v>
      </c>
      <c r="F12" s="50" t="s">
        <v>391</v>
      </c>
      <c r="G12" s="50">
        <v>237203</v>
      </c>
      <c r="H12" s="54">
        <v>206533.5</v>
      </c>
    </row>
    <row r="13" spans="1:22" x14ac:dyDescent="0.25">
      <c r="A13" s="49">
        <v>45478</v>
      </c>
      <c r="B13" s="50">
        <v>3227</v>
      </c>
      <c r="C13" s="71" t="s">
        <v>393</v>
      </c>
      <c r="D13" s="50" t="s">
        <v>299</v>
      </c>
      <c r="E13" s="50" t="s">
        <v>304</v>
      </c>
      <c r="F13" s="50" t="s">
        <v>359</v>
      </c>
      <c r="G13" s="50">
        <v>221301</v>
      </c>
      <c r="H13" s="54">
        <v>13745.4</v>
      </c>
    </row>
    <row r="14" spans="1:22" x14ac:dyDescent="0.25">
      <c r="A14" s="49">
        <v>45476</v>
      </c>
      <c r="B14" s="50">
        <v>3228</v>
      </c>
      <c r="C14" s="71" t="s">
        <v>399</v>
      </c>
      <c r="D14" s="22" t="s">
        <v>14</v>
      </c>
      <c r="E14" s="22" t="s">
        <v>239</v>
      </c>
      <c r="F14" s="22" t="s">
        <v>395</v>
      </c>
      <c r="G14" s="22">
        <v>236301</v>
      </c>
      <c r="H14" s="54">
        <v>9500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45490</v>
      </c>
      <c r="B15" s="50">
        <v>3229</v>
      </c>
      <c r="C15" s="71" t="s">
        <v>434</v>
      </c>
      <c r="D15" s="50" t="s">
        <v>14</v>
      </c>
      <c r="E15" s="22" t="s">
        <v>45</v>
      </c>
      <c r="F15" s="22" t="s">
        <v>358</v>
      </c>
      <c r="G15" s="22">
        <v>221801</v>
      </c>
      <c r="H15" s="54">
        <v>50000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45469</v>
      </c>
      <c r="B16" s="50">
        <v>3230</v>
      </c>
      <c r="C16" s="71" t="s">
        <v>400</v>
      </c>
      <c r="D16" s="22" t="s">
        <v>14</v>
      </c>
      <c r="E16" s="22" t="s">
        <v>239</v>
      </c>
      <c r="F16" s="22" t="s">
        <v>395</v>
      </c>
      <c r="G16" s="22">
        <v>236301</v>
      </c>
      <c r="H16" s="54">
        <v>2800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45469</v>
      </c>
      <c r="B17" s="22">
        <v>3231</v>
      </c>
      <c r="C17" s="22" t="s">
        <v>394</v>
      </c>
      <c r="D17" s="22" t="s">
        <v>14</v>
      </c>
      <c r="E17" s="22" t="s">
        <v>239</v>
      </c>
      <c r="F17" s="22" t="s">
        <v>395</v>
      </c>
      <c r="G17" s="22">
        <v>236301</v>
      </c>
      <c r="H17" s="29">
        <v>1575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45467</v>
      </c>
      <c r="B18" s="22">
        <v>3232</v>
      </c>
      <c r="C18" s="22" t="s">
        <v>398</v>
      </c>
      <c r="D18" s="22" t="s">
        <v>14</v>
      </c>
      <c r="E18" s="22" t="s">
        <v>239</v>
      </c>
      <c r="F18" s="22" t="s">
        <v>395</v>
      </c>
      <c r="G18" s="22">
        <v>236301</v>
      </c>
      <c r="H18" s="29">
        <v>500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45461</v>
      </c>
      <c r="B19" s="22">
        <v>3233</v>
      </c>
      <c r="C19" s="22" t="s">
        <v>397</v>
      </c>
      <c r="D19" s="22" t="s">
        <v>14</v>
      </c>
      <c r="E19" s="22" t="s">
        <v>239</v>
      </c>
      <c r="F19" s="22" t="s">
        <v>395</v>
      </c>
      <c r="G19" s="22">
        <v>236301</v>
      </c>
      <c r="H19" s="29">
        <v>1250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45474</v>
      </c>
      <c r="B20" s="22">
        <v>3234</v>
      </c>
      <c r="C20" s="22" t="s">
        <v>412</v>
      </c>
      <c r="D20" s="22" t="s">
        <v>299</v>
      </c>
      <c r="E20" s="22" t="s">
        <v>198</v>
      </c>
      <c r="F20" s="22" t="s">
        <v>361</v>
      </c>
      <c r="G20" s="22">
        <v>234101</v>
      </c>
      <c r="H20" s="29">
        <v>160000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45474</v>
      </c>
      <c r="B21" s="22">
        <v>3235</v>
      </c>
      <c r="C21" s="22" t="s">
        <v>408</v>
      </c>
      <c r="D21" s="22" t="s">
        <v>299</v>
      </c>
      <c r="E21" s="22" t="s">
        <v>409</v>
      </c>
      <c r="F21" s="22" t="s">
        <v>410</v>
      </c>
      <c r="G21" s="22">
        <v>239301</v>
      </c>
      <c r="H21" s="29">
        <v>209285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45471</v>
      </c>
      <c r="B22" s="22">
        <v>3236</v>
      </c>
      <c r="C22" s="22" t="s">
        <v>405</v>
      </c>
      <c r="D22" s="21" t="s">
        <v>299</v>
      </c>
      <c r="E22" s="22" t="s">
        <v>133</v>
      </c>
      <c r="F22" s="22" t="s">
        <v>406</v>
      </c>
      <c r="G22" s="31">
        <v>239101</v>
      </c>
      <c r="H22" s="29">
        <v>57522.05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45485</v>
      </c>
      <c r="B23" s="22">
        <v>3237</v>
      </c>
      <c r="C23" s="22" t="s">
        <v>418</v>
      </c>
      <c r="D23" s="21" t="s">
        <v>299</v>
      </c>
      <c r="E23" s="22" t="s">
        <v>204</v>
      </c>
      <c r="F23" s="22" t="s">
        <v>361</v>
      </c>
      <c r="G23" s="31">
        <v>234101</v>
      </c>
      <c r="H23" s="29">
        <v>264200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45474</v>
      </c>
      <c r="B24" s="22">
        <v>3238</v>
      </c>
      <c r="C24" s="59" t="s">
        <v>417</v>
      </c>
      <c r="D24" s="21" t="s">
        <v>299</v>
      </c>
      <c r="E24" s="22" t="s">
        <v>57</v>
      </c>
      <c r="F24" s="22" t="s">
        <v>391</v>
      </c>
      <c r="G24" s="31">
        <v>237203</v>
      </c>
      <c r="H24" s="29">
        <v>27722.76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45478</v>
      </c>
      <c r="B25" s="22">
        <v>3239</v>
      </c>
      <c r="C25" s="22" t="s">
        <v>401</v>
      </c>
      <c r="D25" s="21" t="s">
        <v>14</v>
      </c>
      <c r="E25" s="22" t="s">
        <v>94</v>
      </c>
      <c r="F25" s="22" t="s">
        <v>328</v>
      </c>
      <c r="G25" s="31">
        <v>227204</v>
      </c>
      <c r="H25" s="29">
        <v>3045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45478</v>
      </c>
      <c r="B26" s="22">
        <v>3240</v>
      </c>
      <c r="C26" s="22" t="s">
        <v>454</v>
      </c>
      <c r="D26" s="21" t="s">
        <v>14</v>
      </c>
      <c r="E26" s="22" t="s">
        <v>403</v>
      </c>
      <c r="F26" s="22" t="s">
        <v>404</v>
      </c>
      <c r="G26" s="31">
        <v>227201</v>
      </c>
      <c r="H26" s="29">
        <v>153400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46574</v>
      </c>
      <c r="B27" s="22">
        <v>3241</v>
      </c>
      <c r="C27" s="22" t="s">
        <v>462</v>
      </c>
      <c r="D27" s="21" t="s">
        <v>299</v>
      </c>
      <c r="E27" s="22" t="s">
        <v>120</v>
      </c>
      <c r="F27" s="22" t="s">
        <v>411</v>
      </c>
      <c r="G27" s="31">
        <v>231101</v>
      </c>
      <c r="H27" s="29">
        <v>162114.06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45440</v>
      </c>
      <c r="B28" s="22">
        <v>3242</v>
      </c>
      <c r="C28" s="22" t="s">
        <v>396</v>
      </c>
      <c r="D28" s="21"/>
      <c r="E28" s="22" t="s">
        <v>239</v>
      </c>
      <c r="F28" s="22" t="s">
        <v>395</v>
      </c>
      <c r="G28" s="22">
        <v>236301</v>
      </c>
      <c r="H28" s="29">
        <v>8125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45485</v>
      </c>
      <c r="B29" s="22">
        <v>3243</v>
      </c>
      <c r="C29" s="22" t="s">
        <v>407</v>
      </c>
      <c r="D29" s="21" t="s">
        <v>299</v>
      </c>
      <c r="E29" s="22" t="s">
        <v>133</v>
      </c>
      <c r="F29" s="22" t="s">
        <v>406</v>
      </c>
      <c r="G29" s="31">
        <v>239101</v>
      </c>
      <c r="H29" s="29">
        <v>23010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46565</v>
      </c>
      <c r="B30" s="22">
        <v>3244</v>
      </c>
      <c r="C30" s="22" t="s">
        <v>415</v>
      </c>
      <c r="D30" s="21" t="s">
        <v>299</v>
      </c>
      <c r="E30" s="22" t="s">
        <v>416</v>
      </c>
      <c r="F30" s="22" t="s">
        <v>359</v>
      </c>
      <c r="G30" s="31">
        <v>221301</v>
      </c>
      <c r="H30" s="29">
        <v>84833.89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45477</v>
      </c>
      <c r="B31" s="22">
        <v>3245</v>
      </c>
      <c r="C31" s="22" t="s">
        <v>419</v>
      </c>
      <c r="D31" s="21" t="s">
        <v>299</v>
      </c>
      <c r="E31" s="22" t="s">
        <v>113</v>
      </c>
      <c r="F31" s="22" t="s">
        <v>114</v>
      </c>
      <c r="G31" s="31">
        <v>237101</v>
      </c>
      <c r="H31" s="29">
        <v>72642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45440</v>
      </c>
      <c r="B32" s="22">
        <v>3246</v>
      </c>
      <c r="C32" s="22" t="s">
        <v>421</v>
      </c>
      <c r="D32" s="21" t="s">
        <v>299</v>
      </c>
      <c r="E32" s="22" t="s">
        <v>204</v>
      </c>
      <c r="F32" s="22" t="s">
        <v>361</v>
      </c>
      <c r="G32" s="31">
        <v>234101</v>
      </c>
      <c r="H32" s="29">
        <v>416882.2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45483</v>
      </c>
      <c r="B33" s="22">
        <v>3247</v>
      </c>
      <c r="C33" s="22" t="s">
        <v>402</v>
      </c>
      <c r="D33" s="21" t="s">
        <v>420</v>
      </c>
      <c r="E33" s="22" t="s">
        <v>318</v>
      </c>
      <c r="F33" s="22" t="s">
        <v>391</v>
      </c>
      <c r="G33" s="31">
        <v>237203</v>
      </c>
      <c r="H33" s="29">
        <v>6835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45488</v>
      </c>
      <c r="B34" s="22">
        <v>3257</v>
      </c>
      <c r="C34" s="22" t="s">
        <v>414</v>
      </c>
      <c r="D34" s="21" t="s">
        <v>14</v>
      </c>
      <c r="E34" s="22" t="s">
        <v>239</v>
      </c>
      <c r="F34" s="22" t="s">
        <v>395</v>
      </c>
      <c r="G34" s="22">
        <v>236301</v>
      </c>
      <c r="H34" s="29">
        <v>2925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45489</v>
      </c>
      <c r="B35" s="22">
        <v>3258</v>
      </c>
      <c r="C35" s="22" t="s">
        <v>426</v>
      </c>
      <c r="D35" s="21" t="s">
        <v>299</v>
      </c>
      <c r="E35" s="22" t="s">
        <v>164</v>
      </c>
      <c r="F35" s="22" t="s">
        <v>410</v>
      </c>
      <c r="G35" s="22">
        <v>239301</v>
      </c>
      <c r="H35" s="29">
        <v>724566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45491</v>
      </c>
      <c r="B36" s="22">
        <v>3259</v>
      </c>
      <c r="C36" s="22" t="s">
        <v>433</v>
      </c>
      <c r="D36" s="21" t="s">
        <v>299</v>
      </c>
      <c r="E36" s="22" t="s">
        <v>57</v>
      </c>
      <c r="F36" s="22" t="s">
        <v>391</v>
      </c>
      <c r="G36" s="22">
        <v>237203</v>
      </c>
      <c r="H36" s="29">
        <v>56200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45489</v>
      </c>
      <c r="B37" s="22">
        <v>3260</v>
      </c>
      <c r="C37" s="22" t="s">
        <v>422</v>
      </c>
      <c r="D37" s="21" t="s">
        <v>14</v>
      </c>
      <c r="E37" s="22" t="s">
        <v>423</v>
      </c>
      <c r="F37" s="22" t="s">
        <v>395</v>
      </c>
      <c r="G37" s="22">
        <v>236301</v>
      </c>
      <c r="H37" s="29">
        <v>52760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45462</v>
      </c>
      <c r="B38" s="22">
        <v>3261</v>
      </c>
      <c r="C38" s="22" t="s">
        <v>431</v>
      </c>
      <c r="D38" s="21"/>
      <c r="E38" s="22" t="s">
        <v>200</v>
      </c>
      <c r="F38" s="22" t="s">
        <v>323</v>
      </c>
      <c r="G38" s="22">
        <v>237104</v>
      </c>
      <c r="H38" s="29">
        <v>6830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46545</v>
      </c>
      <c r="B39" s="22">
        <v>3262</v>
      </c>
      <c r="C39" s="22" t="s">
        <v>429</v>
      </c>
      <c r="D39" s="21" t="s">
        <v>14</v>
      </c>
      <c r="E39" s="22" t="s">
        <v>200</v>
      </c>
      <c r="F39" s="22" t="s">
        <v>323</v>
      </c>
      <c r="G39" s="22">
        <v>237104</v>
      </c>
      <c r="H39" s="29">
        <v>1326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46545</v>
      </c>
      <c r="B40" s="22">
        <v>3263</v>
      </c>
      <c r="C40" s="22" t="s">
        <v>430</v>
      </c>
      <c r="D40" s="21"/>
      <c r="E40" s="22" t="s">
        <v>200</v>
      </c>
      <c r="F40" s="22" t="s">
        <v>323</v>
      </c>
      <c r="G40" s="22">
        <v>237104</v>
      </c>
      <c r="H40" s="29">
        <v>1326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45468</v>
      </c>
      <c r="B41" s="22">
        <v>3264</v>
      </c>
      <c r="C41" s="22" t="s">
        <v>428</v>
      </c>
      <c r="D41" s="21" t="s">
        <v>14</v>
      </c>
      <c r="E41" s="22" t="s">
        <v>200</v>
      </c>
      <c r="F41" s="22" t="s">
        <v>323</v>
      </c>
      <c r="G41" s="22">
        <v>237104</v>
      </c>
      <c r="H41" s="29">
        <v>1989</v>
      </c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>
        <v>45446</v>
      </c>
      <c r="B42" s="22">
        <v>3265</v>
      </c>
      <c r="C42" s="22" t="s">
        <v>427</v>
      </c>
      <c r="D42" s="21" t="s">
        <v>14</v>
      </c>
      <c r="E42" s="22" t="s">
        <v>200</v>
      </c>
      <c r="F42" s="22" t="s">
        <v>323</v>
      </c>
      <c r="G42" s="22">
        <v>237104</v>
      </c>
      <c r="H42" s="29">
        <v>1326</v>
      </c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>
        <v>45474</v>
      </c>
      <c r="B43" s="22">
        <v>3266</v>
      </c>
      <c r="C43" s="59"/>
      <c r="D43" s="21"/>
      <c r="E43" s="22" t="s">
        <v>200</v>
      </c>
      <c r="F43" s="22" t="s">
        <v>323</v>
      </c>
      <c r="G43" s="22">
        <v>237104</v>
      </c>
      <c r="H43" s="29">
        <v>3365</v>
      </c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 t="s">
        <v>425</v>
      </c>
      <c r="B44" s="22">
        <v>3267</v>
      </c>
      <c r="C44" s="22" t="s">
        <v>432</v>
      </c>
      <c r="D44" s="21" t="s">
        <v>299</v>
      </c>
      <c r="E44" s="22" t="s">
        <v>31</v>
      </c>
      <c r="F44" s="22" t="s">
        <v>424</v>
      </c>
      <c r="G44" s="22">
        <v>239301</v>
      </c>
      <c r="H44" s="29">
        <v>289923.59999999998</v>
      </c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>
        <v>45495</v>
      </c>
      <c r="B45" s="22">
        <v>3268</v>
      </c>
      <c r="C45" s="22" t="s">
        <v>435</v>
      </c>
      <c r="D45" s="21" t="s">
        <v>14</v>
      </c>
      <c r="E45" s="22" t="s">
        <v>436</v>
      </c>
      <c r="F45" s="22" t="s">
        <v>437</v>
      </c>
      <c r="G45" s="22">
        <v>227204</v>
      </c>
      <c r="H45" s="29">
        <v>77880</v>
      </c>
      <c r="K45" s="17"/>
      <c r="L45" s="17"/>
      <c r="M45" s="17"/>
      <c r="N45" s="17"/>
      <c r="O45" s="18"/>
      <c r="P45" s="18"/>
      <c r="Q45" s="18"/>
      <c r="R45" s="17"/>
      <c r="S45" s="18"/>
      <c r="T45" s="18"/>
      <c r="U45" s="47"/>
      <c r="V45" s="18"/>
    </row>
    <row r="46" spans="1:22" x14ac:dyDescent="0.25">
      <c r="A46" s="23">
        <v>45475</v>
      </c>
      <c r="B46" s="22">
        <v>3269</v>
      </c>
      <c r="C46" s="22" t="s">
        <v>452</v>
      </c>
      <c r="D46" s="21" t="s">
        <v>14</v>
      </c>
      <c r="E46" s="22" t="s">
        <v>248</v>
      </c>
      <c r="F46" s="22" t="s">
        <v>438</v>
      </c>
      <c r="G46" s="22">
        <v>239201</v>
      </c>
      <c r="H46" s="29">
        <v>229510</v>
      </c>
      <c r="K46" s="17"/>
      <c r="L46" s="17"/>
      <c r="M46" s="17"/>
      <c r="N46" s="17"/>
      <c r="O46" s="18"/>
      <c r="P46" s="18"/>
      <c r="Q46" s="18"/>
      <c r="R46" s="17"/>
      <c r="S46" s="18"/>
      <c r="T46" s="18"/>
      <c r="U46" s="47"/>
      <c r="V46" s="18"/>
    </row>
    <row r="47" spans="1:22" x14ac:dyDescent="0.25">
      <c r="A47" s="23">
        <v>45429</v>
      </c>
      <c r="B47" s="22">
        <v>3270</v>
      </c>
      <c r="C47" s="59" t="s">
        <v>443</v>
      </c>
      <c r="D47" s="21" t="s">
        <v>14</v>
      </c>
      <c r="E47" s="22" t="s">
        <v>439</v>
      </c>
      <c r="F47" s="22" t="s">
        <v>442</v>
      </c>
      <c r="G47" s="22">
        <v>239901</v>
      </c>
      <c r="H47" s="29">
        <v>9130</v>
      </c>
      <c r="K47" s="17"/>
      <c r="L47" s="17"/>
      <c r="M47" s="17"/>
      <c r="N47" s="17"/>
      <c r="O47" s="18"/>
      <c r="P47" s="18"/>
      <c r="Q47" s="18"/>
      <c r="R47" s="17"/>
      <c r="S47" s="18"/>
      <c r="T47" s="18"/>
      <c r="U47" s="47"/>
      <c r="V47" s="18"/>
    </row>
    <row r="48" spans="1:22" x14ac:dyDescent="0.25">
      <c r="A48" s="23">
        <v>46587</v>
      </c>
      <c r="B48" s="22">
        <v>3271</v>
      </c>
      <c r="C48" s="22" t="s">
        <v>440</v>
      </c>
      <c r="D48" s="21" t="s">
        <v>14</v>
      </c>
      <c r="E48" s="22" t="s">
        <v>362</v>
      </c>
      <c r="F48" s="29" t="s">
        <v>441</v>
      </c>
      <c r="G48" s="22">
        <v>239301</v>
      </c>
      <c r="H48" s="29">
        <v>18054</v>
      </c>
      <c r="K48" s="17"/>
      <c r="L48" s="17"/>
      <c r="M48" s="17"/>
      <c r="N48" s="17"/>
      <c r="O48" s="18"/>
      <c r="P48" s="18"/>
      <c r="Q48" s="18"/>
      <c r="R48" s="17"/>
      <c r="S48" s="18"/>
      <c r="T48" s="18"/>
      <c r="U48" s="47"/>
      <c r="V48" s="18"/>
    </row>
    <row r="49" spans="1:22" x14ac:dyDescent="0.25">
      <c r="A49" s="23">
        <v>45495</v>
      </c>
      <c r="B49" s="22">
        <v>3272</v>
      </c>
      <c r="C49" s="59" t="s">
        <v>445</v>
      </c>
      <c r="D49" s="21" t="s">
        <v>14</v>
      </c>
      <c r="E49" s="22" t="s">
        <v>136</v>
      </c>
      <c r="F49" s="22">
        <v>239201</v>
      </c>
      <c r="G49" s="22" t="s">
        <v>444</v>
      </c>
      <c r="H49" s="29">
        <v>45899.64</v>
      </c>
      <c r="K49" s="17"/>
      <c r="L49" s="17"/>
      <c r="M49" s="17"/>
      <c r="N49" s="17"/>
      <c r="O49" s="18"/>
      <c r="P49" s="18"/>
      <c r="Q49" s="18"/>
      <c r="R49" s="17"/>
      <c r="S49" s="18"/>
      <c r="T49" s="18"/>
      <c r="U49" s="47"/>
      <c r="V49" s="18"/>
    </row>
    <row r="50" spans="1:22" x14ac:dyDescent="0.25">
      <c r="A50" s="23">
        <v>45475</v>
      </c>
      <c r="B50" s="22">
        <v>3273</v>
      </c>
      <c r="C50" s="22" t="s">
        <v>453</v>
      </c>
      <c r="D50" s="21" t="s">
        <v>14</v>
      </c>
      <c r="E50" s="22" t="s">
        <v>446</v>
      </c>
      <c r="F50" s="22">
        <v>239201</v>
      </c>
      <c r="G50" s="31" t="s">
        <v>444</v>
      </c>
      <c r="H50" s="29">
        <v>21200.25</v>
      </c>
      <c r="K50" s="17"/>
      <c r="L50" s="17"/>
      <c r="M50" s="17"/>
      <c r="N50" s="17"/>
      <c r="O50" s="18"/>
      <c r="P50" s="18"/>
      <c r="Q50" s="18"/>
      <c r="R50" s="17"/>
      <c r="S50" s="18"/>
      <c r="T50" s="18"/>
      <c r="U50" s="47"/>
      <c r="V50" s="18"/>
    </row>
    <row r="51" spans="1:22" x14ac:dyDescent="0.25">
      <c r="A51" s="23">
        <v>46591</v>
      </c>
      <c r="B51" s="22">
        <v>3274</v>
      </c>
      <c r="C51" s="22" t="s">
        <v>447</v>
      </c>
      <c r="D51" s="21" t="s">
        <v>299</v>
      </c>
      <c r="E51" s="22" t="s">
        <v>390</v>
      </c>
      <c r="F51" s="50" t="s">
        <v>391</v>
      </c>
      <c r="G51" s="31">
        <v>237203</v>
      </c>
      <c r="H51" s="29">
        <v>134557.34</v>
      </c>
      <c r="K51" s="17"/>
      <c r="L51" s="17"/>
      <c r="M51" s="17"/>
      <c r="N51" s="17"/>
      <c r="O51" s="18"/>
      <c r="P51" s="18"/>
      <c r="Q51" s="18"/>
      <c r="R51" s="17"/>
      <c r="S51" s="18"/>
      <c r="T51" s="18"/>
      <c r="U51" s="47"/>
      <c r="V51" s="18"/>
    </row>
    <row r="52" spans="1:22" x14ac:dyDescent="0.25">
      <c r="A52" s="23">
        <v>45281</v>
      </c>
      <c r="B52" s="22">
        <v>3275</v>
      </c>
      <c r="C52" s="22" t="s">
        <v>448</v>
      </c>
      <c r="D52" s="21" t="s">
        <v>299</v>
      </c>
      <c r="E52" s="22" t="s">
        <v>390</v>
      </c>
      <c r="F52" s="50" t="s">
        <v>391</v>
      </c>
      <c r="G52" s="31">
        <v>237203</v>
      </c>
      <c r="H52" s="29">
        <v>4425</v>
      </c>
      <c r="K52" s="17"/>
      <c r="L52" s="17"/>
      <c r="M52" s="17"/>
      <c r="N52" s="17"/>
      <c r="O52" s="18"/>
      <c r="P52" s="18"/>
      <c r="Q52" s="18"/>
      <c r="R52" s="17"/>
      <c r="S52" s="18"/>
      <c r="T52" s="18"/>
      <c r="U52" s="47"/>
      <c r="V52" s="18"/>
    </row>
    <row r="53" spans="1:22" x14ac:dyDescent="0.25">
      <c r="A53" s="23">
        <v>45498</v>
      </c>
      <c r="B53" s="22">
        <v>3276</v>
      </c>
      <c r="C53" s="22" t="s">
        <v>449</v>
      </c>
      <c r="D53" s="21" t="s">
        <v>14</v>
      </c>
      <c r="E53" s="22" t="s">
        <v>94</v>
      </c>
      <c r="F53" s="22" t="s">
        <v>328</v>
      </c>
      <c r="G53" s="31">
        <v>227204</v>
      </c>
      <c r="H53" s="29">
        <v>2000</v>
      </c>
      <c r="K53" s="17"/>
      <c r="L53" s="17"/>
      <c r="M53" s="17"/>
      <c r="N53" s="17"/>
      <c r="O53" s="18"/>
      <c r="P53" s="18"/>
      <c r="Q53" s="18"/>
      <c r="R53" s="17"/>
      <c r="S53" s="18"/>
      <c r="T53" s="18"/>
      <c r="U53" s="47"/>
      <c r="V53" s="18"/>
    </row>
    <row r="54" spans="1:22" x14ac:dyDescent="0.25">
      <c r="A54" s="23">
        <v>46594</v>
      </c>
      <c r="B54" s="22">
        <v>3277</v>
      </c>
      <c r="C54" s="22" t="s">
        <v>451</v>
      </c>
      <c r="D54" s="21" t="s">
        <v>14</v>
      </c>
      <c r="E54" s="22" t="s">
        <v>339</v>
      </c>
      <c r="F54" s="22" t="s">
        <v>450</v>
      </c>
      <c r="G54" s="31">
        <v>227206</v>
      </c>
      <c r="H54" s="29">
        <v>12400</v>
      </c>
      <c r="K54" s="17"/>
      <c r="L54" s="17"/>
      <c r="M54" s="17"/>
      <c r="N54" s="17"/>
      <c r="O54" s="18"/>
      <c r="P54" s="18"/>
      <c r="Q54" s="18"/>
      <c r="R54" s="17"/>
      <c r="S54" s="18"/>
      <c r="T54" s="18"/>
      <c r="U54" s="47"/>
      <c r="V54" s="18"/>
    </row>
    <row r="55" spans="1:22" x14ac:dyDescent="0.25">
      <c r="A55" s="23">
        <v>46597</v>
      </c>
      <c r="B55" s="22">
        <v>3278</v>
      </c>
      <c r="C55" s="22" t="s">
        <v>459</v>
      </c>
      <c r="D55" s="21" t="s">
        <v>14</v>
      </c>
      <c r="E55" s="22" t="s">
        <v>94</v>
      </c>
      <c r="F55" s="22" t="s">
        <v>328</v>
      </c>
      <c r="G55" s="31">
        <v>227204</v>
      </c>
      <c r="H55" s="29">
        <v>2400</v>
      </c>
      <c r="K55" s="17"/>
      <c r="L55" s="17"/>
      <c r="M55" s="17"/>
      <c r="N55" s="17"/>
      <c r="O55" s="18"/>
      <c r="P55" s="18"/>
      <c r="Q55" s="18"/>
      <c r="R55" s="17"/>
      <c r="S55" s="18"/>
      <c r="T55" s="18"/>
      <c r="U55" s="47"/>
      <c r="V55" s="18"/>
    </row>
    <row r="56" spans="1:22" x14ac:dyDescent="0.25">
      <c r="A56" s="23">
        <v>45502</v>
      </c>
      <c r="B56" s="22">
        <v>3279</v>
      </c>
      <c r="C56" s="22" t="s">
        <v>457</v>
      </c>
      <c r="D56" s="21" t="s">
        <v>299</v>
      </c>
      <c r="E56" s="22" t="s">
        <v>314</v>
      </c>
      <c r="F56" s="22" t="s">
        <v>111</v>
      </c>
      <c r="G56" s="31"/>
      <c r="H56" s="29">
        <v>10000</v>
      </c>
      <c r="K56" s="17"/>
      <c r="L56" s="17"/>
      <c r="M56" s="17"/>
      <c r="N56" s="17"/>
      <c r="O56" s="18"/>
      <c r="P56" s="18"/>
      <c r="Q56" s="18"/>
      <c r="R56" s="17"/>
      <c r="S56" s="18"/>
      <c r="T56" s="18"/>
      <c r="U56" s="47"/>
      <c r="V56" s="18"/>
    </row>
    <row r="57" spans="1:22" x14ac:dyDescent="0.25">
      <c r="A57" s="23">
        <v>45503</v>
      </c>
      <c r="B57" s="22">
        <v>3280</v>
      </c>
      <c r="C57" s="22" t="s">
        <v>455</v>
      </c>
      <c r="D57" s="21" t="s">
        <v>299</v>
      </c>
      <c r="E57" s="22" t="s">
        <v>272</v>
      </c>
      <c r="F57" s="22" t="s">
        <v>456</v>
      </c>
      <c r="G57" s="31">
        <v>239301</v>
      </c>
      <c r="H57" s="25">
        <v>125316</v>
      </c>
    </row>
    <row r="58" spans="1:22" x14ac:dyDescent="0.25">
      <c r="A58" s="23">
        <v>45504</v>
      </c>
      <c r="B58" s="22">
        <v>3281</v>
      </c>
      <c r="C58" s="22" t="s">
        <v>228</v>
      </c>
      <c r="D58" s="21" t="s">
        <v>299</v>
      </c>
      <c r="E58" s="22" t="s">
        <v>458</v>
      </c>
      <c r="F58" s="22" t="s">
        <v>424</v>
      </c>
      <c r="G58" s="22">
        <v>239301</v>
      </c>
      <c r="H58" s="25">
        <v>18880</v>
      </c>
    </row>
    <row r="59" spans="1:22" x14ac:dyDescent="0.25">
      <c r="A59" s="23">
        <v>45504</v>
      </c>
      <c r="B59" s="22">
        <v>3282</v>
      </c>
      <c r="C59" s="22" t="s">
        <v>460</v>
      </c>
      <c r="D59" s="21" t="s">
        <v>14</v>
      </c>
      <c r="E59" s="22" t="s">
        <v>248</v>
      </c>
      <c r="F59" s="22" t="s">
        <v>438</v>
      </c>
      <c r="G59" s="22">
        <v>239201</v>
      </c>
      <c r="H59" s="25">
        <v>4484</v>
      </c>
    </row>
    <row r="60" spans="1:22" x14ac:dyDescent="0.25">
      <c r="A60" s="23">
        <v>45504</v>
      </c>
      <c r="B60" s="22">
        <v>3283</v>
      </c>
      <c r="C60" s="22" t="s">
        <v>461</v>
      </c>
      <c r="D60" s="21" t="s">
        <v>14</v>
      </c>
      <c r="E60" s="22" t="s">
        <v>260</v>
      </c>
      <c r="F60" s="22" t="s">
        <v>119</v>
      </c>
      <c r="G60" s="31">
        <v>231101</v>
      </c>
      <c r="H60" s="25">
        <v>16680</v>
      </c>
    </row>
    <row r="61" spans="1:22" x14ac:dyDescent="0.25">
      <c r="A61" s="23"/>
      <c r="B61" s="22"/>
      <c r="C61" s="22"/>
      <c r="D61" s="15"/>
      <c r="E61" s="22"/>
      <c r="F61" s="22"/>
      <c r="G61" s="31"/>
      <c r="H61" s="25"/>
    </row>
    <row r="62" spans="1:22" x14ac:dyDescent="0.25">
      <c r="A62" s="23"/>
      <c r="B62" s="22"/>
      <c r="C62" s="22"/>
      <c r="D62" s="15"/>
      <c r="E62" s="22"/>
      <c r="F62" s="22"/>
      <c r="G62" s="31"/>
      <c r="H62" s="25"/>
    </row>
    <row r="63" spans="1:22" x14ac:dyDescent="0.25">
      <c r="A63" s="23"/>
      <c r="B63" s="22"/>
      <c r="C63" s="3"/>
      <c r="D63" s="4"/>
      <c r="E63" s="3"/>
      <c r="F63" s="3"/>
      <c r="G63" s="46" t="s">
        <v>50</v>
      </c>
      <c r="H63" s="51">
        <f>SUM(H12:H60)</f>
        <v>3810873.69</v>
      </c>
    </row>
    <row r="65" spans="1:8" x14ac:dyDescent="0.25">
      <c r="D65" s="10"/>
      <c r="E65" s="30" t="s">
        <v>54</v>
      </c>
      <c r="F65" s="11" t="s">
        <v>15</v>
      </c>
    </row>
    <row r="66" spans="1:8" ht="15.75" x14ac:dyDescent="0.25">
      <c r="A66" s="8"/>
      <c r="B66" s="8"/>
      <c r="C66" s="8"/>
      <c r="D66" s="10"/>
      <c r="F66" s="9" t="s">
        <v>19</v>
      </c>
      <c r="G66" s="9" t="s">
        <v>17</v>
      </c>
      <c r="H66" s="9" t="s">
        <v>18</v>
      </c>
    </row>
    <row r="67" spans="1:8" ht="15.75" x14ac:dyDescent="0.25">
      <c r="A67" s="8"/>
      <c r="B67" s="8"/>
      <c r="C67" s="8"/>
      <c r="D67" s="10"/>
      <c r="F67" s="1" t="s">
        <v>20</v>
      </c>
      <c r="G67" s="1">
        <v>59</v>
      </c>
      <c r="H67" s="13">
        <v>3521580.09</v>
      </c>
    </row>
    <row r="68" spans="1:8" ht="15.75" x14ac:dyDescent="0.25">
      <c r="A68" s="8"/>
      <c r="B68" s="8"/>
      <c r="C68" s="8"/>
      <c r="D68" s="10"/>
      <c r="F68" s="1" t="s">
        <v>21</v>
      </c>
      <c r="G68" s="1">
        <v>1</v>
      </c>
      <c r="H68" s="13">
        <v>289293.59999999998</v>
      </c>
    </row>
    <row r="69" spans="1:8" ht="15.75" x14ac:dyDescent="0.25">
      <c r="A69" s="39" t="s">
        <v>43</v>
      </c>
      <c r="B69" s="39"/>
      <c r="C69" s="39"/>
      <c r="D69" s="10"/>
      <c r="F69" s="12" t="s">
        <v>23</v>
      </c>
      <c r="G69" s="1"/>
      <c r="H69" s="14">
        <f>SUM(H67:H68)</f>
        <v>3810873.69</v>
      </c>
    </row>
    <row r="70" spans="1:8" x14ac:dyDescent="0.25">
      <c r="A70" s="9" t="s">
        <v>16</v>
      </c>
      <c r="B70" s="9" t="s">
        <v>17</v>
      </c>
      <c r="C70" s="38"/>
      <c r="D70" s="10"/>
      <c r="F70" s="36"/>
      <c r="H70" s="37"/>
    </row>
    <row r="71" spans="1:8" x14ac:dyDescent="0.25">
      <c r="A71" s="65"/>
      <c r="B71" s="41"/>
      <c r="C71" s="38"/>
      <c r="D71" t="s">
        <v>24</v>
      </c>
      <c r="F71" s="11" t="s">
        <v>305</v>
      </c>
      <c r="H71" s="37"/>
    </row>
    <row r="72" spans="1:8" x14ac:dyDescent="0.25">
      <c r="A72" s="65"/>
      <c r="B72" s="41"/>
      <c r="C72" s="38"/>
      <c r="D72" s="11" t="s">
        <v>26</v>
      </c>
      <c r="F72" t="s">
        <v>25</v>
      </c>
      <c r="H72" s="37"/>
    </row>
    <row r="73" spans="1:8" x14ac:dyDescent="0.25">
      <c r="A73" s="65"/>
      <c r="B73" s="41"/>
      <c r="C73" s="38"/>
      <c r="D73" t="s">
        <v>28</v>
      </c>
      <c r="F73" s="36"/>
      <c r="H73" s="37"/>
    </row>
    <row r="74" spans="1:8" x14ac:dyDescent="0.25">
      <c r="A74" s="9" t="s">
        <v>22</v>
      </c>
      <c r="B74" s="66">
        <f>SUM(B71:B73)</f>
        <v>0</v>
      </c>
      <c r="C74" s="38"/>
      <c r="F74" s="11"/>
      <c r="H74" s="37"/>
    </row>
    <row r="75" spans="1:8" x14ac:dyDescent="0.25">
      <c r="A75" s="38"/>
      <c r="B75" s="44"/>
      <c r="C75" s="37"/>
      <c r="D75" s="10"/>
      <c r="F75" s="36"/>
    </row>
    <row r="76" spans="1:8" x14ac:dyDescent="0.25">
      <c r="D76" s="10"/>
    </row>
    <row r="77" spans="1:8" x14ac:dyDescent="0.25">
      <c r="A77" s="11"/>
      <c r="D77" s="10"/>
      <c r="F77" s="11"/>
    </row>
    <row r="78" spans="1:8" x14ac:dyDescent="0.25">
      <c r="D78" s="19"/>
    </row>
    <row r="79" spans="1:8" x14ac:dyDescent="0.25">
      <c r="D79" s="19"/>
    </row>
    <row r="80" spans="1:8" x14ac:dyDescent="0.25">
      <c r="A80" s="11"/>
      <c r="B80" s="11"/>
      <c r="D80" s="19"/>
    </row>
    <row r="81" spans="4:4" x14ac:dyDescent="0.25">
      <c r="D81" s="19"/>
    </row>
    <row r="82" spans="4:4" x14ac:dyDescent="0.25">
      <c r="D82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topLeftCell="A22" zoomScaleNormal="100" workbookViewId="0">
      <selection activeCell="H41" sqref="H41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1.42578125" customWidth="1"/>
    <col min="8" max="8" width="18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463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45505</v>
      </c>
      <c r="B12" s="50">
        <v>3284</v>
      </c>
      <c r="C12" s="71" t="s">
        <v>473</v>
      </c>
      <c r="D12" s="50" t="s">
        <v>14</v>
      </c>
      <c r="E12" s="50" t="s">
        <v>239</v>
      </c>
      <c r="F12" s="50" t="s">
        <v>152</v>
      </c>
      <c r="G12" s="50">
        <v>227101</v>
      </c>
      <c r="H12" s="54">
        <v>250</v>
      </c>
    </row>
    <row r="13" spans="1:22" ht="22.5" x14ac:dyDescent="0.25">
      <c r="A13" s="49">
        <v>45506</v>
      </c>
      <c r="B13" s="50">
        <v>3285</v>
      </c>
      <c r="C13" s="71" t="s">
        <v>469</v>
      </c>
      <c r="D13" s="50" t="s">
        <v>299</v>
      </c>
      <c r="E13" s="50" t="s">
        <v>470</v>
      </c>
      <c r="F13" s="50" t="s">
        <v>465</v>
      </c>
      <c r="G13" s="50">
        <v>239301</v>
      </c>
      <c r="H13" s="54">
        <v>13980</v>
      </c>
    </row>
    <row r="14" spans="1:22" x14ac:dyDescent="0.25">
      <c r="A14" s="49">
        <v>45505</v>
      </c>
      <c r="B14" s="50">
        <v>3286</v>
      </c>
      <c r="C14" s="71" t="s">
        <v>468</v>
      </c>
      <c r="D14" s="22" t="s">
        <v>299</v>
      </c>
      <c r="E14" s="22" t="s">
        <v>113</v>
      </c>
      <c r="F14" s="22" t="s">
        <v>114</v>
      </c>
      <c r="G14" s="22">
        <v>237101</v>
      </c>
      <c r="H14" s="54">
        <v>144719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45506</v>
      </c>
      <c r="B15" s="50">
        <v>3287</v>
      </c>
      <c r="C15" s="71" t="s">
        <v>466</v>
      </c>
      <c r="D15" s="50" t="s">
        <v>299</v>
      </c>
      <c r="E15" s="22" t="s">
        <v>251</v>
      </c>
      <c r="F15" s="22" t="s">
        <v>465</v>
      </c>
      <c r="G15" s="22">
        <v>237203</v>
      </c>
      <c r="H15" s="54">
        <v>188084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45505</v>
      </c>
      <c r="B16" s="50">
        <v>3288</v>
      </c>
      <c r="C16" s="71" t="s">
        <v>464</v>
      </c>
      <c r="D16" s="22" t="s">
        <v>299</v>
      </c>
      <c r="E16" s="22" t="s">
        <v>251</v>
      </c>
      <c r="F16" s="22" t="s">
        <v>465</v>
      </c>
      <c r="G16" s="22">
        <v>237203</v>
      </c>
      <c r="H16" s="54">
        <v>14160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45502</v>
      </c>
      <c r="B17" s="22">
        <v>3289</v>
      </c>
      <c r="C17" s="22" t="s">
        <v>474</v>
      </c>
      <c r="D17" s="22" t="s">
        <v>14</v>
      </c>
      <c r="E17" s="22" t="s">
        <v>136</v>
      </c>
      <c r="F17" s="22" t="s">
        <v>281</v>
      </c>
      <c r="G17" s="22">
        <v>239201</v>
      </c>
      <c r="H17" s="29">
        <v>19745.41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45502</v>
      </c>
      <c r="B18" s="22">
        <v>3290</v>
      </c>
      <c r="C18" s="22" t="s">
        <v>387</v>
      </c>
      <c r="D18" s="22" t="s">
        <v>14</v>
      </c>
      <c r="E18" s="22" t="s">
        <v>136</v>
      </c>
      <c r="F18" s="22" t="s">
        <v>281</v>
      </c>
      <c r="G18" s="22">
        <v>239201</v>
      </c>
      <c r="H18" s="29">
        <v>19440.580000000002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45510</v>
      </c>
      <c r="B19" s="22">
        <v>3291</v>
      </c>
      <c r="C19" s="22" t="s">
        <v>308</v>
      </c>
      <c r="D19" s="22" t="s">
        <v>14</v>
      </c>
      <c r="E19" s="22" t="s">
        <v>318</v>
      </c>
      <c r="F19" s="22" t="s">
        <v>476</v>
      </c>
      <c r="G19" s="22"/>
      <c r="H19" s="29">
        <v>11095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45528</v>
      </c>
      <c r="B20" s="22">
        <v>3292</v>
      </c>
      <c r="C20" s="22" t="s">
        <v>467</v>
      </c>
      <c r="D20" s="22" t="s">
        <v>299</v>
      </c>
      <c r="E20" s="22" t="s">
        <v>251</v>
      </c>
      <c r="F20" s="22" t="s">
        <v>465</v>
      </c>
      <c r="G20" s="22">
        <v>237203</v>
      </c>
      <c r="H20" s="29">
        <v>233280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 t="s">
        <v>472</v>
      </c>
      <c r="B21" s="22">
        <v>3293</v>
      </c>
      <c r="C21" s="22" t="s">
        <v>475</v>
      </c>
      <c r="D21" s="22" t="s">
        <v>299</v>
      </c>
      <c r="E21" s="22" t="s">
        <v>471</v>
      </c>
      <c r="F21" s="22" t="s">
        <v>359</v>
      </c>
      <c r="G21" s="22">
        <v>221301</v>
      </c>
      <c r="H21" s="29">
        <v>86447.59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45511</v>
      </c>
      <c r="B22" s="22">
        <v>3294</v>
      </c>
      <c r="C22" s="22" t="s">
        <v>498</v>
      </c>
      <c r="D22" s="21" t="s">
        <v>14</v>
      </c>
      <c r="E22" s="22" t="s">
        <v>136</v>
      </c>
      <c r="F22" s="22" t="s">
        <v>281</v>
      </c>
      <c r="G22" s="22">
        <v>239201</v>
      </c>
      <c r="H22" s="29">
        <v>36449.96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45519</v>
      </c>
      <c r="B23" s="22">
        <v>3295</v>
      </c>
      <c r="C23" s="22" t="s">
        <v>481</v>
      </c>
      <c r="D23" s="21" t="s">
        <v>299</v>
      </c>
      <c r="E23" s="22" t="s">
        <v>482</v>
      </c>
      <c r="F23" s="22" t="s">
        <v>483</v>
      </c>
      <c r="G23" s="31">
        <v>234101</v>
      </c>
      <c r="H23" s="29">
        <v>275000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45503</v>
      </c>
      <c r="B24" s="22">
        <v>3296</v>
      </c>
      <c r="C24" s="22" t="s">
        <v>477</v>
      </c>
      <c r="D24" s="21" t="s">
        <v>14</v>
      </c>
      <c r="E24" s="22" t="s">
        <v>478</v>
      </c>
      <c r="F24" s="22" t="s">
        <v>119</v>
      </c>
      <c r="G24" s="31">
        <v>231101</v>
      </c>
      <c r="H24" s="29">
        <v>12600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45519</v>
      </c>
      <c r="B25" s="22">
        <v>3297</v>
      </c>
      <c r="C25" s="22" t="s">
        <v>479</v>
      </c>
      <c r="D25" s="21" t="s">
        <v>14</v>
      </c>
      <c r="E25" s="50" t="s">
        <v>239</v>
      </c>
      <c r="F25" s="50" t="s">
        <v>152</v>
      </c>
      <c r="G25" s="50">
        <v>227101</v>
      </c>
      <c r="H25" s="29">
        <v>41850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45521</v>
      </c>
      <c r="B26" s="22">
        <v>3298</v>
      </c>
      <c r="C26" s="22" t="s">
        <v>484</v>
      </c>
      <c r="D26" s="21" t="s">
        <v>14</v>
      </c>
      <c r="E26" s="22" t="s">
        <v>369</v>
      </c>
      <c r="F26" s="22" t="s">
        <v>119</v>
      </c>
      <c r="G26" s="31">
        <v>231101</v>
      </c>
      <c r="H26" s="29">
        <v>60521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45524</v>
      </c>
      <c r="B27" s="22">
        <v>3299</v>
      </c>
      <c r="C27" s="59" t="s">
        <v>496</v>
      </c>
      <c r="D27" s="21" t="s">
        <v>14</v>
      </c>
      <c r="E27" s="22" t="s">
        <v>200</v>
      </c>
      <c r="F27" s="22" t="s">
        <v>323</v>
      </c>
      <c r="G27" s="31">
        <v>237104</v>
      </c>
      <c r="H27" s="29">
        <v>22882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45519</v>
      </c>
      <c r="B28" s="22">
        <v>3300</v>
      </c>
      <c r="C28" s="22" t="s">
        <v>497</v>
      </c>
      <c r="D28" s="21"/>
      <c r="E28" s="22" t="s">
        <v>45</v>
      </c>
      <c r="F28" s="22" t="s">
        <v>480</v>
      </c>
      <c r="G28" s="31">
        <v>221801</v>
      </c>
      <c r="H28" s="29">
        <v>50000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45524</v>
      </c>
      <c r="B29" s="22">
        <v>3301</v>
      </c>
      <c r="C29" s="22" t="s">
        <v>207</v>
      </c>
      <c r="D29" s="21" t="s">
        <v>14</v>
      </c>
      <c r="E29" s="22" t="s">
        <v>369</v>
      </c>
      <c r="F29" s="22" t="s">
        <v>119</v>
      </c>
      <c r="G29" s="31">
        <v>231101</v>
      </c>
      <c r="H29" s="29">
        <v>37453.86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45524</v>
      </c>
      <c r="B30" s="22">
        <v>3302</v>
      </c>
      <c r="C30" s="22" t="s">
        <v>485</v>
      </c>
      <c r="D30" s="21" t="s">
        <v>299</v>
      </c>
      <c r="E30" s="22" t="s">
        <v>486</v>
      </c>
      <c r="F30" s="22" t="s">
        <v>487</v>
      </c>
      <c r="G30" s="31">
        <v>237203</v>
      </c>
      <c r="H30" s="29">
        <v>149456.1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45527</v>
      </c>
      <c r="B31" s="22">
        <v>3303</v>
      </c>
      <c r="C31" s="22" t="s">
        <v>488</v>
      </c>
      <c r="D31" s="21" t="s">
        <v>14</v>
      </c>
      <c r="E31" s="22" t="s">
        <v>74</v>
      </c>
      <c r="F31" s="22" t="s">
        <v>175</v>
      </c>
      <c r="G31" s="31">
        <v>237299</v>
      </c>
      <c r="H31" s="29">
        <v>14009.9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45509</v>
      </c>
      <c r="B32" s="22">
        <v>3304</v>
      </c>
      <c r="C32" s="22" t="s">
        <v>489</v>
      </c>
      <c r="D32" s="21" t="s">
        <v>14</v>
      </c>
      <c r="E32" s="22" t="s">
        <v>74</v>
      </c>
      <c r="F32" s="22" t="s">
        <v>175</v>
      </c>
      <c r="G32" s="31">
        <v>237299</v>
      </c>
      <c r="H32" s="29">
        <v>12452.91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45526</v>
      </c>
      <c r="B33" s="22">
        <v>3305</v>
      </c>
      <c r="C33" s="22" t="s">
        <v>499</v>
      </c>
      <c r="D33" s="21" t="s">
        <v>14</v>
      </c>
      <c r="E33" s="22" t="s">
        <v>490</v>
      </c>
      <c r="F33" s="22" t="s">
        <v>379</v>
      </c>
      <c r="G33" s="31">
        <v>239201</v>
      </c>
      <c r="H33" s="29">
        <v>72875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45530</v>
      </c>
      <c r="B34" s="22">
        <v>3306</v>
      </c>
      <c r="C34" s="22" t="s">
        <v>491</v>
      </c>
      <c r="D34" s="21" t="s">
        <v>14</v>
      </c>
      <c r="E34" s="22" t="s">
        <v>492</v>
      </c>
      <c r="F34" s="22" t="s">
        <v>379</v>
      </c>
      <c r="G34" s="22">
        <v>239201</v>
      </c>
      <c r="H34" s="29">
        <v>1200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45509</v>
      </c>
      <c r="B35" s="22">
        <v>3307</v>
      </c>
      <c r="C35" s="22" t="s">
        <v>493</v>
      </c>
      <c r="D35" s="21" t="s">
        <v>14</v>
      </c>
      <c r="E35" s="22" t="s">
        <v>89</v>
      </c>
      <c r="F35" s="22" t="s">
        <v>359</v>
      </c>
      <c r="G35" s="22">
        <v>221301</v>
      </c>
      <c r="H35" s="29">
        <v>9938.5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45514</v>
      </c>
      <c r="B36" s="22">
        <v>3308</v>
      </c>
      <c r="C36" s="22" t="s">
        <v>494</v>
      </c>
      <c r="D36" s="21" t="s">
        <v>14</v>
      </c>
      <c r="E36" s="50" t="s">
        <v>239</v>
      </c>
      <c r="F36" s="50" t="s">
        <v>152</v>
      </c>
      <c r="G36" s="50">
        <v>227101</v>
      </c>
      <c r="H36" s="29">
        <v>1700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45512</v>
      </c>
      <c r="B37" s="22">
        <v>3309</v>
      </c>
      <c r="C37" s="22" t="s">
        <v>495</v>
      </c>
      <c r="D37" s="21" t="s">
        <v>14</v>
      </c>
      <c r="E37" s="50" t="s">
        <v>239</v>
      </c>
      <c r="F37" s="50" t="s">
        <v>152</v>
      </c>
      <c r="G37" s="50">
        <v>227101</v>
      </c>
      <c r="H37" s="29">
        <v>2400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45531</v>
      </c>
      <c r="B38" s="22">
        <v>3310</v>
      </c>
      <c r="C38" s="22" t="s">
        <v>475</v>
      </c>
      <c r="D38" s="21" t="s">
        <v>299</v>
      </c>
      <c r="E38" s="22" t="s">
        <v>70</v>
      </c>
      <c r="F38" s="22" t="s">
        <v>359</v>
      </c>
      <c r="G38" s="22">
        <v>221301</v>
      </c>
      <c r="H38" s="29">
        <v>87137.73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45531</v>
      </c>
      <c r="B39" s="22">
        <v>3311</v>
      </c>
      <c r="C39" s="22" t="s">
        <v>500</v>
      </c>
      <c r="D39" s="21" t="s">
        <v>14</v>
      </c>
      <c r="E39" s="22" t="s">
        <v>79</v>
      </c>
      <c r="F39" s="22" t="s">
        <v>119</v>
      </c>
      <c r="G39" s="22">
        <v>231101</v>
      </c>
      <c r="H39" s="29">
        <v>65780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45532</v>
      </c>
      <c r="B40" s="22">
        <v>3312</v>
      </c>
      <c r="C40" s="22" t="s">
        <v>501</v>
      </c>
      <c r="D40" s="21" t="s">
        <v>14</v>
      </c>
      <c r="E40" s="22" t="s">
        <v>222</v>
      </c>
      <c r="F40" s="50" t="s">
        <v>152</v>
      </c>
      <c r="G40" s="50">
        <v>227101</v>
      </c>
      <c r="H40" s="29">
        <v>37580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/>
      <c r="B41" s="22"/>
      <c r="C41" s="22"/>
      <c r="D41" s="21"/>
      <c r="E41" s="22"/>
      <c r="F41" s="22"/>
      <c r="G41" s="22"/>
      <c r="H41" s="29"/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/>
      <c r="B42" s="22"/>
      <c r="C42" s="22"/>
      <c r="D42" s="21"/>
      <c r="E42" s="22"/>
      <c r="F42" s="22"/>
      <c r="G42" s="22"/>
      <c r="H42" s="29"/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/>
      <c r="B43" s="22"/>
      <c r="C43" s="22"/>
      <c r="D43" s="21"/>
      <c r="E43" s="22"/>
      <c r="F43" s="22"/>
      <c r="G43" s="31"/>
      <c r="H43" s="29"/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/>
      <c r="B44" s="22"/>
      <c r="C44" s="22"/>
      <c r="D44" s="21"/>
      <c r="E44" s="22"/>
      <c r="F44" s="22"/>
      <c r="G44" s="31"/>
      <c r="H44" s="29"/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/>
      <c r="B45" s="22"/>
      <c r="C45" s="22"/>
      <c r="D45" s="15"/>
      <c r="E45" s="22"/>
      <c r="F45" s="22"/>
      <c r="G45" s="31"/>
      <c r="H45" s="25"/>
    </row>
    <row r="46" spans="1:22" x14ac:dyDescent="0.25">
      <c r="A46" s="23"/>
      <c r="B46" s="22"/>
      <c r="C46" s="22"/>
      <c r="D46" s="15"/>
      <c r="E46" s="22"/>
      <c r="F46" s="22"/>
      <c r="G46" s="22"/>
      <c r="H46" s="25"/>
    </row>
    <row r="47" spans="1:22" x14ac:dyDescent="0.25">
      <c r="A47" s="23"/>
      <c r="B47" s="22"/>
      <c r="C47" s="22"/>
      <c r="D47" s="15"/>
      <c r="E47" s="22"/>
      <c r="F47" s="22"/>
      <c r="G47" s="22"/>
      <c r="H47" s="25"/>
    </row>
    <row r="48" spans="1:22" x14ac:dyDescent="0.25">
      <c r="A48" s="23"/>
      <c r="B48" s="22"/>
      <c r="C48" s="22"/>
      <c r="D48" s="15"/>
      <c r="E48" s="22"/>
      <c r="F48" s="22"/>
      <c r="G48" s="31"/>
      <c r="H48" s="25"/>
    </row>
    <row r="49" spans="1:8" x14ac:dyDescent="0.25">
      <c r="A49" s="23"/>
      <c r="B49" s="22"/>
      <c r="C49" s="22"/>
      <c r="D49" s="15"/>
      <c r="E49" s="22"/>
      <c r="F49" s="22"/>
      <c r="G49" s="31"/>
      <c r="H49" s="25"/>
    </row>
    <row r="50" spans="1:8" x14ac:dyDescent="0.25">
      <c r="A50" s="23"/>
      <c r="B50" s="22"/>
      <c r="C50" s="22"/>
      <c r="D50" s="15"/>
      <c r="E50" s="22"/>
      <c r="F50" s="22"/>
      <c r="G50" s="31"/>
      <c r="H50" s="25"/>
    </row>
    <row r="51" spans="1:8" x14ac:dyDescent="0.25">
      <c r="A51" s="23"/>
      <c r="B51" s="22"/>
      <c r="C51" s="3"/>
      <c r="D51" s="4"/>
      <c r="E51" s="3"/>
      <c r="F51" s="3"/>
      <c r="G51" s="46" t="s">
        <v>50</v>
      </c>
      <c r="H51" s="51">
        <f>SUM(H12:H48)</f>
        <v>1722488.54</v>
      </c>
    </row>
    <row r="53" spans="1:8" x14ac:dyDescent="0.25">
      <c r="D53" s="10"/>
      <c r="E53" s="30" t="s">
        <v>54</v>
      </c>
      <c r="F53" s="11" t="s">
        <v>15</v>
      </c>
    </row>
    <row r="54" spans="1:8" ht="15.75" x14ac:dyDescent="0.25">
      <c r="A54" s="8"/>
      <c r="B54" s="8"/>
      <c r="C54" s="8"/>
      <c r="D54" s="10"/>
      <c r="F54" s="9" t="s">
        <v>19</v>
      </c>
      <c r="G54" s="9" t="s">
        <v>17</v>
      </c>
      <c r="H54" s="9" t="s">
        <v>18</v>
      </c>
    </row>
    <row r="55" spans="1:8" ht="15.75" x14ac:dyDescent="0.25">
      <c r="A55" s="8"/>
      <c r="B55" s="8"/>
      <c r="C55" s="8"/>
      <c r="D55" s="10"/>
      <c r="F55" s="1" t="s">
        <v>20</v>
      </c>
      <c r="G55" s="1">
        <v>38</v>
      </c>
      <c r="H55" s="13">
        <v>1407964.54</v>
      </c>
    </row>
    <row r="56" spans="1:8" ht="15.75" x14ac:dyDescent="0.25">
      <c r="A56" s="8"/>
      <c r="B56" s="8"/>
      <c r="C56" s="8"/>
      <c r="D56" s="10"/>
      <c r="F56" s="1" t="s">
        <v>21</v>
      </c>
      <c r="G56" s="1">
        <v>1</v>
      </c>
      <c r="H56" s="13">
        <v>275000</v>
      </c>
    </row>
    <row r="57" spans="1:8" ht="15.75" x14ac:dyDescent="0.25">
      <c r="A57" s="39" t="s">
        <v>43</v>
      </c>
      <c r="B57" s="39"/>
      <c r="C57" s="39"/>
      <c r="D57" s="10"/>
      <c r="F57" s="12" t="s">
        <v>23</v>
      </c>
      <c r="G57" s="1"/>
      <c r="H57" s="14">
        <f>SUM(H55:H56)</f>
        <v>1682964.54</v>
      </c>
    </row>
    <row r="58" spans="1:8" x14ac:dyDescent="0.25">
      <c r="A58" s="9" t="s">
        <v>16</v>
      </c>
      <c r="B58" s="9" t="s">
        <v>17</v>
      </c>
      <c r="C58" s="38"/>
      <c r="D58" s="10"/>
      <c r="F58" s="36"/>
      <c r="H58" s="37"/>
    </row>
    <row r="59" spans="1:8" x14ac:dyDescent="0.25">
      <c r="A59" s="65"/>
      <c r="B59" s="41"/>
      <c r="C59" s="38"/>
      <c r="D59" t="s">
        <v>24</v>
      </c>
      <c r="F59" s="11" t="s">
        <v>305</v>
      </c>
      <c r="H59" s="37"/>
    </row>
    <row r="60" spans="1:8" x14ac:dyDescent="0.25">
      <c r="A60" s="65"/>
      <c r="B60" s="41"/>
      <c r="C60" s="38"/>
      <c r="D60" s="11" t="s">
        <v>26</v>
      </c>
      <c r="F60" t="s">
        <v>25</v>
      </c>
      <c r="H60" s="37"/>
    </row>
    <row r="61" spans="1:8" x14ac:dyDescent="0.25">
      <c r="A61" s="65"/>
      <c r="B61" s="41"/>
      <c r="C61" s="38"/>
      <c r="D61" t="s">
        <v>28</v>
      </c>
      <c r="F61" s="36"/>
      <c r="H61" s="37"/>
    </row>
    <row r="62" spans="1:8" x14ac:dyDescent="0.25">
      <c r="A62" s="9" t="s">
        <v>22</v>
      </c>
      <c r="B62" s="66">
        <f>SUM(B59:B61)</f>
        <v>0</v>
      </c>
      <c r="C62" s="38"/>
      <c r="F62" s="11"/>
      <c r="H62" s="37"/>
    </row>
    <row r="63" spans="1:8" x14ac:dyDescent="0.25">
      <c r="A63" s="38"/>
      <c r="B63" s="44"/>
      <c r="C63" s="37"/>
      <c r="D63" s="10"/>
      <c r="F63" s="36"/>
    </row>
    <row r="64" spans="1:8" x14ac:dyDescent="0.25">
      <c r="D64" s="10"/>
    </row>
    <row r="65" spans="1:6" x14ac:dyDescent="0.25">
      <c r="A65" s="11"/>
      <c r="D65" s="10"/>
      <c r="F65" s="11"/>
    </row>
    <row r="66" spans="1:6" x14ac:dyDescent="0.25">
      <c r="D66" s="19"/>
    </row>
    <row r="67" spans="1:6" x14ac:dyDescent="0.25">
      <c r="D67" s="19"/>
    </row>
    <row r="68" spans="1:6" x14ac:dyDescent="0.25">
      <c r="A68" s="11"/>
      <c r="B68" s="11"/>
      <c r="D68" s="19"/>
    </row>
    <row r="69" spans="1:6" x14ac:dyDescent="0.25">
      <c r="D69" s="19"/>
    </row>
    <row r="70" spans="1:6" x14ac:dyDescent="0.25">
      <c r="D70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30"/>
  <sheetViews>
    <sheetView workbookViewId="0">
      <selection activeCell="N25" sqref="N25"/>
    </sheetView>
  </sheetViews>
  <sheetFormatPr baseColWidth="10" defaultRowHeight="15" x14ac:dyDescent="0.25"/>
  <cols>
    <col min="11" max="11" width="16.42578125" bestFit="1" customWidth="1"/>
  </cols>
  <sheetData>
    <row r="15" spans="11:14" x14ac:dyDescent="0.25">
      <c r="N15">
        <v>264200</v>
      </c>
    </row>
    <row r="16" spans="11:14" x14ac:dyDescent="0.25">
      <c r="K16" s="72">
        <v>23010</v>
      </c>
      <c r="N16">
        <v>724566</v>
      </c>
    </row>
    <row r="17" spans="11:14" x14ac:dyDescent="0.25">
      <c r="K17" s="72">
        <v>57522.05</v>
      </c>
      <c r="N17">
        <v>289923.59999999998</v>
      </c>
    </row>
    <row r="18" spans="11:14" x14ac:dyDescent="0.25">
      <c r="K18" s="72">
        <v>209285</v>
      </c>
      <c r="N18">
        <v>206533.5</v>
      </c>
    </row>
    <row r="19" spans="11:14" x14ac:dyDescent="0.25">
      <c r="K19" s="72">
        <v>416882.2</v>
      </c>
      <c r="N19">
        <v>160000</v>
      </c>
    </row>
    <row r="20" spans="11:14" x14ac:dyDescent="0.25">
      <c r="K20" s="72">
        <v>162114.06</v>
      </c>
      <c r="N20">
        <v>209285</v>
      </c>
    </row>
    <row r="21" spans="11:14" x14ac:dyDescent="0.25">
      <c r="K21" s="72">
        <v>160000</v>
      </c>
      <c r="N21">
        <v>56200</v>
      </c>
    </row>
    <row r="22" spans="11:14" x14ac:dyDescent="0.25">
      <c r="K22" s="72">
        <v>19470</v>
      </c>
      <c r="N22">
        <v>27722.76</v>
      </c>
    </row>
    <row r="23" spans="11:14" x14ac:dyDescent="0.25">
      <c r="K23" s="72">
        <v>206533.5</v>
      </c>
      <c r="N23">
        <f>SUM(N15:N22)</f>
        <v>1938430.86</v>
      </c>
    </row>
    <row r="24" spans="11:14" x14ac:dyDescent="0.25">
      <c r="K24" s="72">
        <v>84833.89</v>
      </c>
    </row>
    <row r="25" spans="11:14" x14ac:dyDescent="0.25">
      <c r="K25" s="72">
        <v>27722.76</v>
      </c>
    </row>
    <row r="26" spans="11:14" x14ac:dyDescent="0.25">
      <c r="K26" s="72">
        <v>120270</v>
      </c>
    </row>
    <row r="27" spans="11:14" x14ac:dyDescent="0.25">
      <c r="K27" s="72">
        <v>123990</v>
      </c>
    </row>
    <row r="28" spans="11:14" x14ac:dyDescent="0.25">
      <c r="K28" s="72">
        <v>264200</v>
      </c>
    </row>
    <row r="29" spans="11:14" x14ac:dyDescent="0.25">
      <c r="K29" s="72">
        <v>72642</v>
      </c>
    </row>
    <row r="30" spans="11:14" ht="18.75" x14ac:dyDescent="0.3">
      <c r="K30" s="73">
        <f>SUM(K16:K29)</f>
        <v>1948475.46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"/>
  <sheetViews>
    <sheetView topLeftCell="A7" zoomScaleNormal="100" workbookViewId="0">
      <selection activeCell="E14" sqref="E14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502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45536</v>
      </c>
      <c r="B11" s="50">
        <v>3313</v>
      </c>
      <c r="C11" s="71" t="s">
        <v>503</v>
      </c>
      <c r="D11" s="50" t="s">
        <v>504</v>
      </c>
      <c r="E11" s="50" t="s">
        <v>505</v>
      </c>
      <c r="F11" s="50" t="s">
        <v>506</v>
      </c>
      <c r="G11" s="50">
        <v>227101</v>
      </c>
      <c r="H11" s="54">
        <v>91016</v>
      </c>
      <c r="I11" s="16"/>
    </row>
    <row r="12" spans="1:22" x14ac:dyDescent="0.25">
      <c r="A12" s="49">
        <v>45536</v>
      </c>
      <c r="B12" s="50">
        <v>3314</v>
      </c>
      <c r="C12" s="71" t="s">
        <v>507</v>
      </c>
      <c r="D12" s="50" t="s">
        <v>14</v>
      </c>
      <c r="E12" s="71" t="s">
        <v>217</v>
      </c>
      <c r="F12" s="50" t="s">
        <v>510</v>
      </c>
      <c r="G12" s="50">
        <v>231101</v>
      </c>
      <c r="H12" s="54">
        <v>4740</v>
      </c>
      <c r="I12" s="16"/>
    </row>
    <row r="13" spans="1:22" x14ac:dyDescent="0.25">
      <c r="A13" s="49">
        <v>45536</v>
      </c>
      <c r="B13" s="50">
        <v>3315</v>
      </c>
      <c r="C13" s="71" t="s">
        <v>508</v>
      </c>
      <c r="D13" s="22" t="s">
        <v>14</v>
      </c>
      <c r="E13" s="22" t="s">
        <v>509</v>
      </c>
      <c r="F13" s="22" t="s">
        <v>511</v>
      </c>
      <c r="G13" s="22">
        <v>231101</v>
      </c>
      <c r="H13" s="54">
        <v>15340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45537</v>
      </c>
      <c r="B14" s="50">
        <v>3316</v>
      </c>
      <c r="C14" s="71" t="s">
        <v>512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45536</v>
      </c>
      <c r="B15" s="50">
        <v>3317</v>
      </c>
      <c r="C15" s="71" t="s">
        <v>515</v>
      </c>
      <c r="D15" s="22" t="s">
        <v>299</v>
      </c>
      <c r="E15" s="22" t="s">
        <v>516</v>
      </c>
      <c r="F15" s="22" t="s">
        <v>517</v>
      </c>
      <c r="G15" s="22">
        <v>237203</v>
      </c>
      <c r="H15" s="54">
        <v>275544.09999999998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45544</v>
      </c>
      <c r="B16" s="22">
        <v>3318</v>
      </c>
      <c r="C16" s="22" t="s">
        <v>518</v>
      </c>
      <c r="D16" s="22" t="s">
        <v>299</v>
      </c>
      <c r="E16" s="22" t="s">
        <v>140</v>
      </c>
      <c r="F16" s="22" t="s">
        <v>519</v>
      </c>
      <c r="G16" s="22">
        <v>239301</v>
      </c>
      <c r="H16" s="29">
        <v>639504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45545</v>
      </c>
      <c r="B17" s="22">
        <v>3319</v>
      </c>
      <c r="C17" s="22" t="s">
        <v>520</v>
      </c>
      <c r="D17" s="22" t="s">
        <v>299</v>
      </c>
      <c r="E17" s="22" t="s">
        <v>521</v>
      </c>
      <c r="F17" s="22" t="s">
        <v>514</v>
      </c>
      <c r="G17" s="22">
        <v>234101</v>
      </c>
      <c r="H17" s="29">
        <v>643430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45536</v>
      </c>
      <c r="B18" s="22">
        <v>3320</v>
      </c>
      <c r="C18" s="22" t="s">
        <v>523</v>
      </c>
      <c r="D18" s="22" t="s">
        <v>14</v>
      </c>
      <c r="E18" s="22" t="s">
        <v>522</v>
      </c>
      <c r="F18" s="22" t="s">
        <v>511</v>
      </c>
      <c r="G18" s="22">
        <v>231101</v>
      </c>
      <c r="H18" s="29">
        <v>114790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45540</v>
      </c>
      <c r="B19" s="22">
        <v>3321</v>
      </c>
      <c r="C19" s="22" t="s">
        <v>524</v>
      </c>
      <c r="D19" s="22" t="s">
        <v>14</v>
      </c>
      <c r="E19" s="22" t="s">
        <v>525</v>
      </c>
      <c r="F19" s="22" t="s">
        <v>526</v>
      </c>
      <c r="G19" s="22">
        <v>237101</v>
      </c>
      <c r="H19" s="29">
        <v>3450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45548</v>
      </c>
      <c r="B20" s="22">
        <v>3322</v>
      </c>
      <c r="C20" s="22" t="s">
        <v>527</v>
      </c>
      <c r="D20" s="22" t="s">
        <v>14</v>
      </c>
      <c r="E20" s="22" t="s">
        <v>94</v>
      </c>
      <c r="F20" s="22" t="s">
        <v>528</v>
      </c>
      <c r="G20" s="22">
        <v>227204</v>
      </c>
      <c r="H20" s="29">
        <v>2000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3323</v>
      </c>
      <c r="C21" s="22" t="s">
        <v>529</v>
      </c>
      <c r="D21" s="21" t="s">
        <v>299</v>
      </c>
      <c r="E21" s="22" t="s">
        <v>530</v>
      </c>
      <c r="F21" s="22" t="s">
        <v>543</v>
      </c>
      <c r="G21" s="22">
        <v>221801</v>
      </c>
      <c r="H21" s="29">
        <v>50000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3324</v>
      </c>
      <c r="C22" s="22" t="s">
        <v>531</v>
      </c>
      <c r="D22" s="21" t="s">
        <v>14</v>
      </c>
      <c r="E22" s="22" t="s">
        <v>532</v>
      </c>
      <c r="F22" s="22" t="s">
        <v>533</v>
      </c>
      <c r="G22" s="31">
        <v>228301</v>
      </c>
      <c r="H22" s="29">
        <v>6515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45553</v>
      </c>
      <c r="B23" s="22">
        <v>3325</v>
      </c>
      <c r="C23" s="22" t="s">
        <v>534</v>
      </c>
      <c r="D23" s="21" t="s">
        <v>14</v>
      </c>
      <c r="E23" s="22" t="s">
        <v>347</v>
      </c>
      <c r="F23" s="22" t="s">
        <v>535</v>
      </c>
      <c r="G23" s="31">
        <v>268301</v>
      </c>
      <c r="H23" s="29">
        <v>32000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45555</v>
      </c>
      <c r="B24" s="22">
        <v>3326</v>
      </c>
      <c r="C24" s="22" t="s">
        <v>536</v>
      </c>
      <c r="D24" s="21" t="s">
        <v>14</v>
      </c>
      <c r="E24" s="71" t="s">
        <v>40</v>
      </c>
      <c r="F24" s="50" t="s">
        <v>526</v>
      </c>
      <c r="G24" s="50">
        <v>227101</v>
      </c>
      <c r="H24" s="29">
        <v>1080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3327</v>
      </c>
      <c r="C25" s="22" t="s">
        <v>537</v>
      </c>
      <c r="D25" s="21" t="s">
        <v>14</v>
      </c>
      <c r="E25" s="22" t="s">
        <v>222</v>
      </c>
      <c r="F25" s="22" t="s">
        <v>526</v>
      </c>
      <c r="G25" s="31">
        <v>237101</v>
      </c>
      <c r="H25" s="29">
        <v>6790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45554</v>
      </c>
      <c r="B26" s="22">
        <v>3328</v>
      </c>
      <c r="C26" s="22" t="s">
        <v>538</v>
      </c>
      <c r="D26" s="21" t="s">
        <v>14</v>
      </c>
      <c r="E26" s="22" t="s">
        <v>362</v>
      </c>
      <c r="F26" s="22" t="s">
        <v>514</v>
      </c>
      <c r="G26" s="31">
        <v>234101</v>
      </c>
      <c r="H26" s="29">
        <v>18054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45562</v>
      </c>
      <c r="B27" s="22">
        <v>3329</v>
      </c>
      <c r="C27" s="22" t="s">
        <v>539</v>
      </c>
      <c r="D27" s="21" t="s">
        <v>299</v>
      </c>
      <c r="E27" s="22" t="s">
        <v>540</v>
      </c>
      <c r="F27" s="22" t="s">
        <v>541</v>
      </c>
      <c r="G27" s="31">
        <v>221301</v>
      </c>
      <c r="H27" s="29">
        <v>88972.27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/>
      <c r="B28" s="22"/>
      <c r="C28" s="22"/>
      <c r="D28" s="21"/>
      <c r="E28" s="22"/>
      <c r="F28" s="22"/>
      <c r="G28" s="31"/>
      <c r="H28" s="29"/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/>
      <c r="B29" s="22"/>
      <c r="C29" s="22"/>
      <c r="D29" s="15"/>
      <c r="E29" s="22"/>
      <c r="F29" s="22"/>
      <c r="G29" s="31"/>
      <c r="H29" s="25"/>
    </row>
    <row r="30" spans="1:22" x14ac:dyDescent="0.25">
      <c r="A30" s="23"/>
      <c r="B30" s="22"/>
      <c r="C30" s="22"/>
      <c r="D30" s="15"/>
      <c r="E30" s="22"/>
      <c r="F30" s="22"/>
      <c r="G30" s="31"/>
      <c r="H30" s="25"/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2241320.37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13</v>
      </c>
      <c r="H36" s="13">
        <v>434747.27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4</v>
      </c>
      <c r="H37" s="13">
        <v>1806573.1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2241320.37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909579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88972.27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221801</v>
      </c>
      <c r="B42" s="41">
        <v>50000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19835</v>
      </c>
      <c r="C43" s="38"/>
      <c r="F43" s="11"/>
      <c r="H43" s="37"/>
    </row>
    <row r="44" spans="1:8" x14ac:dyDescent="0.25">
      <c r="A44" s="65">
        <v>239301</v>
      </c>
      <c r="B44" s="41">
        <v>639504</v>
      </c>
      <c r="C44" s="37"/>
      <c r="D44" s="10"/>
      <c r="F44" s="36"/>
    </row>
    <row r="45" spans="1:8" x14ac:dyDescent="0.25">
      <c r="A45" s="65">
        <v>237203</v>
      </c>
      <c r="B45" s="41">
        <v>275544.09999999998</v>
      </c>
      <c r="D45" s="10"/>
    </row>
    <row r="46" spans="1:8" x14ac:dyDescent="0.25">
      <c r="A46" s="65">
        <v>237701</v>
      </c>
      <c r="B46" s="41">
        <v>91016</v>
      </c>
      <c r="D46" s="10"/>
      <c r="F46" s="11"/>
    </row>
    <row r="47" spans="1:8" x14ac:dyDescent="0.25">
      <c r="A47" s="65">
        <v>231101</v>
      </c>
      <c r="B47" s="41">
        <v>134870</v>
      </c>
      <c r="D47" s="19"/>
    </row>
    <row r="48" spans="1:8" x14ac:dyDescent="0.25">
      <c r="A48" s="65">
        <v>268301</v>
      </c>
      <c r="B48" s="41">
        <v>32000</v>
      </c>
      <c r="D48" s="19"/>
    </row>
    <row r="49" spans="1:4" x14ac:dyDescent="0.25">
      <c r="A49" s="9" t="s">
        <v>22</v>
      </c>
      <c r="B49" s="66">
        <f>SUM(B40:B48)</f>
        <v>2241320.37</v>
      </c>
      <c r="D49" s="19"/>
    </row>
    <row r="50" spans="1:4" x14ac:dyDescent="0.25">
      <c r="A50" s="38"/>
      <c r="B50" s="44"/>
      <c r="D50" s="19"/>
    </row>
    <row r="51" spans="1:4" x14ac:dyDescent="0.25">
      <c r="D51" s="19"/>
    </row>
    <row r="52" spans="1:4" x14ac:dyDescent="0.25">
      <c r="A52" s="11"/>
    </row>
    <row r="55" spans="1:4" x14ac:dyDescent="0.25">
      <c r="A55" s="11"/>
      <c r="B55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zoomScaleNormal="100" workbookViewId="0">
      <selection activeCell="D5" sqref="D5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582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45570</v>
      </c>
      <c r="B11" s="50">
        <v>3330</v>
      </c>
      <c r="C11" s="71" t="s">
        <v>545</v>
      </c>
      <c r="D11" s="50" t="s">
        <v>14</v>
      </c>
      <c r="E11" s="50" t="s">
        <v>89</v>
      </c>
      <c r="F11" s="50" t="s">
        <v>546</v>
      </c>
      <c r="G11" s="50">
        <v>221301</v>
      </c>
      <c r="H11" s="54">
        <v>15239.85</v>
      </c>
      <c r="I11" s="16"/>
    </row>
    <row r="12" spans="1:22" x14ac:dyDescent="0.25">
      <c r="A12" s="49">
        <v>45568</v>
      </c>
      <c r="B12" s="50">
        <v>3331</v>
      </c>
      <c r="C12" s="71" t="s">
        <v>547</v>
      </c>
      <c r="D12" s="50" t="s">
        <v>14</v>
      </c>
      <c r="E12" s="71" t="s">
        <v>548</v>
      </c>
      <c r="F12" s="50" t="s">
        <v>549</v>
      </c>
      <c r="G12" s="50">
        <v>228201</v>
      </c>
      <c r="H12" s="54">
        <v>18880</v>
      </c>
      <c r="I12" s="16"/>
    </row>
    <row r="13" spans="1:22" x14ac:dyDescent="0.25">
      <c r="A13" s="49">
        <v>45566</v>
      </c>
      <c r="B13" s="50">
        <v>3332</v>
      </c>
      <c r="C13" s="71" t="s">
        <v>508</v>
      </c>
      <c r="D13" s="22" t="s">
        <v>299</v>
      </c>
      <c r="E13" s="22" t="s">
        <v>550</v>
      </c>
      <c r="F13" s="22" t="s">
        <v>551</v>
      </c>
      <c r="G13" s="22">
        <v>237203</v>
      </c>
      <c r="H13" s="54">
        <v>196478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45567</v>
      </c>
      <c r="B14" s="50">
        <v>3333</v>
      </c>
      <c r="C14" s="71" t="s">
        <v>552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45566</v>
      </c>
      <c r="B15" s="50">
        <v>3334</v>
      </c>
      <c r="C15" s="71" t="s">
        <v>553</v>
      </c>
      <c r="D15" s="22" t="s">
        <v>14</v>
      </c>
      <c r="E15" s="22" t="s">
        <v>222</v>
      </c>
      <c r="F15" s="22" t="s">
        <v>554</v>
      </c>
      <c r="G15" s="22">
        <v>237101</v>
      </c>
      <c r="H15" s="54">
        <v>22720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45570</v>
      </c>
      <c r="B16" s="22">
        <v>3335</v>
      </c>
      <c r="C16" s="22" t="s">
        <v>555</v>
      </c>
      <c r="D16" s="22" t="s">
        <v>14</v>
      </c>
      <c r="E16" s="22" t="s">
        <v>556</v>
      </c>
      <c r="F16" s="22" t="s">
        <v>80</v>
      </c>
      <c r="G16" s="22">
        <v>231101</v>
      </c>
      <c r="H16" s="29">
        <v>52923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45570</v>
      </c>
      <c r="B17" s="22">
        <v>3336</v>
      </c>
      <c r="C17" s="22" t="s">
        <v>557</v>
      </c>
      <c r="D17" s="22" t="s">
        <v>299</v>
      </c>
      <c r="E17" s="22" t="s">
        <v>222</v>
      </c>
      <c r="F17" s="22" t="s">
        <v>526</v>
      </c>
      <c r="G17" s="22">
        <v>237101</v>
      </c>
      <c r="H17" s="29">
        <v>435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45570</v>
      </c>
      <c r="B18" s="22">
        <v>3337</v>
      </c>
      <c r="C18" s="22" t="s">
        <v>558</v>
      </c>
      <c r="D18" s="22" t="s">
        <v>299</v>
      </c>
      <c r="E18" s="22" t="s">
        <v>559</v>
      </c>
      <c r="F18" s="22" t="s">
        <v>560</v>
      </c>
      <c r="G18" s="22">
        <v>237101</v>
      </c>
      <c r="H18" s="29">
        <v>88246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45570</v>
      </c>
      <c r="B19" s="22">
        <v>3338</v>
      </c>
      <c r="C19" s="22" t="s">
        <v>561</v>
      </c>
      <c r="D19" s="22" t="s">
        <v>14</v>
      </c>
      <c r="E19" s="22" t="s">
        <v>562</v>
      </c>
      <c r="F19" s="22" t="s">
        <v>563</v>
      </c>
      <c r="G19" s="22">
        <v>237201</v>
      </c>
      <c r="H19" s="29">
        <v>7548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 t="s">
        <v>564</v>
      </c>
      <c r="B20" s="22">
        <v>3339</v>
      </c>
      <c r="C20" s="22" t="s">
        <v>565</v>
      </c>
      <c r="D20" s="22" t="s">
        <v>14</v>
      </c>
      <c r="E20" s="22" t="s">
        <v>140</v>
      </c>
      <c r="F20" s="22" t="s">
        <v>566</v>
      </c>
      <c r="G20" s="22">
        <v>234101</v>
      </c>
      <c r="H20" s="29">
        <v>545657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3340</v>
      </c>
      <c r="C21" s="22" t="s">
        <v>567</v>
      </c>
      <c r="D21" s="21" t="s">
        <v>299</v>
      </c>
      <c r="E21" s="22" t="s">
        <v>513</v>
      </c>
      <c r="F21" s="22" t="s">
        <v>568</v>
      </c>
      <c r="G21" s="22">
        <v>239301</v>
      </c>
      <c r="H21" s="29">
        <v>399548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3341</v>
      </c>
      <c r="C22" s="22" t="s">
        <v>569</v>
      </c>
      <c r="D22" s="21" t="s">
        <v>14</v>
      </c>
      <c r="E22" s="22" t="s">
        <v>140</v>
      </c>
      <c r="F22" s="22" t="s">
        <v>514</v>
      </c>
      <c r="G22" s="31">
        <v>234101</v>
      </c>
      <c r="H22" s="29">
        <v>82000.2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45575</v>
      </c>
      <c r="B23" s="22">
        <v>3342</v>
      </c>
      <c r="C23" s="22" t="s">
        <v>570</v>
      </c>
      <c r="D23" s="21" t="s">
        <v>14</v>
      </c>
      <c r="E23" s="22" t="s">
        <v>478</v>
      </c>
      <c r="F23" s="22" t="s">
        <v>80</v>
      </c>
      <c r="G23" s="31">
        <v>221101</v>
      </c>
      <c r="H23" s="29">
        <v>3880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45576</v>
      </c>
      <c r="B24" s="22">
        <v>3343</v>
      </c>
      <c r="C24" s="22" t="s">
        <v>571</v>
      </c>
      <c r="D24" s="21" t="s">
        <v>14</v>
      </c>
      <c r="E24" s="71" t="s">
        <v>572</v>
      </c>
      <c r="F24" s="50" t="s">
        <v>573</v>
      </c>
      <c r="G24" s="50">
        <v>239101</v>
      </c>
      <c r="H24" s="29">
        <v>16816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45590</v>
      </c>
      <c r="B25" s="22">
        <v>3344</v>
      </c>
      <c r="C25" s="22" t="s">
        <v>574</v>
      </c>
      <c r="D25" s="21" t="s">
        <v>14</v>
      </c>
      <c r="E25" s="22" t="s">
        <v>40</v>
      </c>
      <c r="F25" s="22" t="s">
        <v>526</v>
      </c>
      <c r="G25" s="31">
        <v>237101</v>
      </c>
      <c r="H25" s="29">
        <v>600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45586</v>
      </c>
      <c r="B26" s="22">
        <v>3345</v>
      </c>
      <c r="C26" s="22" t="s">
        <v>575</v>
      </c>
      <c r="D26" s="21" t="s">
        <v>14</v>
      </c>
      <c r="E26" s="22" t="s">
        <v>222</v>
      </c>
      <c r="F26" s="22" t="s">
        <v>526</v>
      </c>
      <c r="G26" s="31">
        <v>237101</v>
      </c>
      <c r="H26" s="29">
        <v>4845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45576</v>
      </c>
      <c r="B27" s="22">
        <v>3346</v>
      </c>
      <c r="C27" s="22" t="s">
        <v>576</v>
      </c>
      <c r="D27" s="21" t="s">
        <v>299</v>
      </c>
      <c r="E27" s="22" t="s">
        <v>436</v>
      </c>
      <c r="F27" s="22" t="s">
        <v>577</v>
      </c>
      <c r="G27" s="31">
        <v>227204</v>
      </c>
      <c r="H27" s="29">
        <v>141600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45589</v>
      </c>
      <c r="B28" s="22">
        <v>3347</v>
      </c>
      <c r="C28" s="22" t="s">
        <v>578</v>
      </c>
      <c r="D28" s="21" t="s">
        <v>14</v>
      </c>
      <c r="E28" s="22" t="s">
        <v>222</v>
      </c>
      <c r="F28" s="22" t="s">
        <v>526</v>
      </c>
      <c r="G28" s="31">
        <v>227101</v>
      </c>
      <c r="H28" s="29">
        <v>1950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45590</v>
      </c>
      <c r="B29" s="22">
        <v>3348</v>
      </c>
      <c r="C29" s="22" t="s">
        <v>579</v>
      </c>
      <c r="D29" s="15" t="s">
        <v>14</v>
      </c>
      <c r="E29" s="22" t="s">
        <v>222</v>
      </c>
      <c r="F29" s="22" t="s">
        <v>526</v>
      </c>
      <c r="G29" s="31">
        <v>227101</v>
      </c>
      <c r="H29" s="25">
        <v>2080</v>
      </c>
    </row>
    <row r="30" spans="1:22" x14ac:dyDescent="0.25">
      <c r="A30" s="23">
        <v>45590</v>
      </c>
      <c r="B30" s="22">
        <v>3349</v>
      </c>
      <c r="C30" s="22" t="s">
        <v>580</v>
      </c>
      <c r="D30" s="15" t="s">
        <v>14</v>
      </c>
      <c r="E30" s="22" t="s">
        <v>222</v>
      </c>
      <c r="F30" s="22" t="s">
        <v>581</v>
      </c>
      <c r="G30" s="31">
        <v>227101</v>
      </c>
      <c r="H30" s="25">
        <v>1350</v>
      </c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1850891.05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17</v>
      </c>
      <c r="H36" s="13">
        <v>657591.05000000005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3</v>
      </c>
      <c r="H37" s="13">
        <v>1193300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1850891.05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875752.2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15239.85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227201</v>
      </c>
      <c r="B42" s="41">
        <v>141600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88245</v>
      </c>
      <c r="C43" s="38"/>
      <c r="F43" s="11"/>
      <c r="H43" s="37"/>
    </row>
    <row r="44" spans="1:8" x14ac:dyDescent="0.25">
      <c r="A44" s="65">
        <v>239301</v>
      </c>
      <c r="B44" s="41">
        <v>399548</v>
      </c>
      <c r="C44" s="37"/>
      <c r="D44" s="10"/>
      <c r="F44" s="36"/>
    </row>
    <row r="45" spans="1:8" x14ac:dyDescent="0.25">
      <c r="A45" s="65">
        <v>237203</v>
      </c>
      <c r="B45" s="41">
        <v>204026</v>
      </c>
      <c r="D45" s="10"/>
    </row>
    <row r="46" spans="1:8" x14ac:dyDescent="0.25">
      <c r="A46" s="65">
        <v>231101</v>
      </c>
      <c r="B46" s="41">
        <v>56803</v>
      </c>
      <c r="D46" s="10"/>
      <c r="F46" s="11"/>
    </row>
    <row r="47" spans="1:8" x14ac:dyDescent="0.25">
      <c r="A47" s="65">
        <v>227101</v>
      </c>
      <c r="B47" s="41">
        <v>69677</v>
      </c>
      <c r="D47" s="19"/>
    </row>
    <row r="48" spans="1:8" x14ac:dyDescent="0.25">
      <c r="A48" s="9" t="s">
        <v>22</v>
      </c>
      <c r="B48" s="66">
        <f>SUM(B40:B47)</f>
        <v>1850891.0499999998</v>
      </c>
      <c r="D48" s="19"/>
    </row>
    <row r="49" spans="1:4" x14ac:dyDescent="0.25">
      <c r="A49" s="38"/>
      <c r="B49" s="44"/>
      <c r="D49" s="19"/>
    </row>
    <row r="50" spans="1:4" x14ac:dyDescent="0.25">
      <c r="D50" s="19"/>
    </row>
    <row r="51" spans="1:4" x14ac:dyDescent="0.25">
      <c r="A51" s="11"/>
    </row>
    <row r="54" spans="1:4" x14ac:dyDescent="0.25">
      <c r="A54" s="11"/>
      <c r="B54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AGOST.</vt:lpstr>
      <vt:lpstr>Hoja1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2024-10-01T15:18:58Z</cp:lastPrinted>
  <dcterms:created xsi:type="dcterms:W3CDTF">2020-03-04T17:09:42Z</dcterms:created>
  <dcterms:modified xsi:type="dcterms:W3CDTF">2024-11-25T15:21:46Z</dcterms:modified>
</cp:coreProperties>
</file>