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1160" activeTab="3"/>
  </bookViews>
  <sheets>
    <sheet name="2012-09" sheetId="12" r:id="rId1"/>
    <sheet name="DICIEMBRE" sheetId="16" r:id="rId2"/>
    <sheet name="DICIEMBRE (2)" sheetId="17" r:id="rId3"/>
    <sheet name="ACTUAL DEUDA" sheetId="18" r:id="rId4"/>
  </sheets>
  <definedNames>
    <definedName name="_xlnm._FilterDatabase" localSheetId="0" hidden="1">'2012-09'!$E$1:$E$401</definedName>
    <definedName name="_xlnm._FilterDatabase" localSheetId="3" hidden="1">'ACTUAL DEUDA'!$G$1:$G$192</definedName>
    <definedName name="_xlnm._FilterDatabase" localSheetId="1" hidden="1">DICIEMBRE!$A$1:$A$219</definedName>
    <definedName name="_xlnm._FilterDatabase" localSheetId="2" hidden="1">'DICIEMBRE (2)'!$G$1:$G$261</definedName>
    <definedName name="_xlnm.Print_Area" localSheetId="0">'2012-09'!$A$1:$F$73</definedName>
    <definedName name="_xlnm.Print_Area" localSheetId="3">'ACTUAL DEUDA'!$A$1:$F$180</definedName>
    <definedName name="_xlnm.Print_Area" localSheetId="1">DICIEMBRE!$A$1:$F$207</definedName>
    <definedName name="_xlnm.Print_Area" localSheetId="2">'DICIEMBRE (2)'!$A$1:$F$249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8" l="1"/>
  <c r="F22" i="18" l="1"/>
  <c r="F55" i="18"/>
  <c r="F144" i="18"/>
  <c r="F138" i="18"/>
  <c r="F173" i="18" l="1"/>
  <c r="F169" i="18"/>
  <c r="F167" i="18"/>
  <c r="F164" i="18"/>
  <c r="F161" i="18"/>
  <c r="F159" i="18"/>
  <c r="F157" i="18"/>
  <c r="F155" i="18"/>
  <c r="F150" i="18"/>
  <c r="F146" i="18"/>
  <c r="F142" i="18"/>
  <c r="F140" i="18"/>
  <c r="F136" i="18"/>
  <c r="F121" i="18"/>
  <c r="F111" i="18"/>
  <c r="F79" i="18"/>
  <c r="F77" i="18"/>
  <c r="F72" i="18"/>
  <c r="F53" i="18"/>
  <c r="F50" i="18"/>
  <c r="F46" i="18"/>
  <c r="F36" i="18"/>
  <c r="F31" i="18"/>
  <c r="F29" i="18"/>
  <c r="F26" i="18"/>
  <c r="F24" i="18"/>
  <c r="F20" i="18"/>
  <c r="F174" i="18" s="1"/>
  <c r="F18" i="18"/>
  <c r="F161" i="17" l="1"/>
  <c r="F156" i="17" l="1"/>
  <c r="F233" i="17" l="1"/>
  <c r="F25" i="17" l="1"/>
  <c r="F18" i="17"/>
  <c r="F125" i="17"/>
  <c r="F185" i="17"/>
  <c r="F191" i="17"/>
  <c r="F194" i="17"/>
  <c r="F200" i="17"/>
  <c r="F205" i="17"/>
  <c r="F214" i="17"/>
  <c r="F216" i="17"/>
  <c r="F218" i="17"/>
  <c r="F221" i="17"/>
  <c r="F224" i="17"/>
  <c r="F229" i="17"/>
  <c r="F231" i="17"/>
  <c r="F237" i="17"/>
  <c r="F36" i="17"/>
  <c r="F39" i="17"/>
  <c r="F241" i="17"/>
  <c r="F211" i="17"/>
  <c r="F209" i="17"/>
  <c r="F207" i="17"/>
  <c r="F196" i="17"/>
  <c r="F189" i="17"/>
  <c r="F187" i="17"/>
  <c r="F150" i="17"/>
  <c r="F135" i="17"/>
  <c r="F93" i="17"/>
  <c r="F91" i="17"/>
  <c r="F86" i="17"/>
  <c r="F69" i="17"/>
  <c r="F66" i="17"/>
  <c r="F64" i="17"/>
  <c r="F61" i="17"/>
  <c r="F51" i="17"/>
  <c r="F46" i="17"/>
  <c r="F44" i="17"/>
  <c r="F42" i="17"/>
  <c r="F34" i="17"/>
  <c r="F32" i="17"/>
  <c r="F29" i="17"/>
  <c r="F27" i="17"/>
  <c r="F242" i="17" l="1"/>
  <c r="F152" i="16"/>
  <c r="F195" i="16"/>
  <c r="F60" i="16"/>
  <c r="F165" i="16"/>
  <c r="F45" i="16"/>
  <c r="F156" i="16"/>
  <c r="F192" i="16" l="1"/>
  <c r="F199" i="16"/>
  <c r="F190" i="16"/>
  <c r="F188" i="16"/>
  <c r="F185" i="16"/>
  <c r="F183" i="16"/>
  <c r="F180" i="16"/>
  <c r="F178" i="16"/>
  <c r="F176" i="16"/>
  <c r="F171" i="16"/>
  <c r="F169" i="16"/>
  <c r="F162" i="16"/>
  <c r="F160" i="16"/>
  <c r="F158" i="16"/>
  <c r="F149" i="16"/>
  <c r="F134" i="16"/>
  <c r="F132" i="16"/>
  <c r="F122" i="16"/>
  <c r="F90" i="16"/>
  <c r="F85" i="16"/>
  <c r="F68" i="16"/>
  <c r="F65" i="16"/>
  <c r="F57" i="16"/>
  <c r="F55" i="16"/>
  <c r="F43" i="16"/>
  <c r="F41" i="16"/>
  <c r="F38" i="16"/>
  <c r="F36" i="16"/>
  <c r="F34" i="16"/>
  <c r="F20" i="16"/>
  <c r="F18" i="16"/>
  <c r="F200" i="16" l="1"/>
  <c r="F63" i="12"/>
  <c r="F61" i="12"/>
  <c r="F56" i="12"/>
  <c r="F54" i="12"/>
  <c r="F46" i="12"/>
  <c r="F43" i="12"/>
  <c r="F40" i="12"/>
  <c r="F36" i="12"/>
  <c r="F33" i="12"/>
  <c r="F31" i="12"/>
  <c r="F28" i="12"/>
  <c r="F25" i="12"/>
  <c r="F20" i="12"/>
  <c r="F13" i="12"/>
  <c r="F11" i="12"/>
  <c r="F9" i="12"/>
  <c r="F66" i="12" l="1"/>
</calcChain>
</file>

<file path=xl/sharedStrings.xml><?xml version="1.0" encoding="utf-8"?>
<sst xmlns="http://schemas.openxmlformats.org/spreadsheetml/2006/main" count="1655" uniqueCount="347">
  <si>
    <t>FECHA</t>
  </si>
  <si>
    <t>VALOR BRUTO</t>
  </si>
  <si>
    <t>TOTAL</t>
  </si>
  <si>
    <t xml:space="preserve">LOS NUMEROS DE FACTURAS QUE ESTAN EN AMARRILLO SON LOS QUE SE EMITIERON AL SNS </t>
  </si>
  <si>
    <t>N. COMPROBANTE FISCAL</t>
  </si>
  <si>
    <t>NOMBRE SUPLIDOR</t>
  </si>
  <si>
    <t>CONCEPTO DE COMPRA</t>
  </si>
  <si>
    <t>NUMERO ORDEN</t>
  </si>
  <si>
    <t>Relacion de Cuenta por Pagar</t>
  </si>
  <si>
    <t>AIR LIQUIDE</t>
  </si>
  <si>
    <t xml:space="preserve"> PRODUC. QUIMICO USO PERSONAL</t>
  </si>
  <si>
    <t>A010010011500000006</t>
  </si>
  <si>
    <t>ALEXIS FERNANDEZ</t>
  </si>
  <si>
    <t>MANTENIMEITO Y REPARACION EQUIPO</t>
  </si>
  <si>
    <t>A010010011500000136</t>
  </si>
  <si>
    <t>AGAFARMED. E.I.R.L,</t>
  </si>
  <si>
    <t>A010010011500000131</t>
  </si>
  <si>
    <t>A010010011500000123</t>
  </si>
  <si>
    <t>A010010011500000132</t>
  </si>
  <si>
    <t>A010010011500000129</t>
  </si>
  <si>
    <t>A010010011500000125</t>
  </si>
  <si>
    <t>A010010011500000124</t>
  </si>
  <si>
    <t>A010010011500000122</t>
  </si>
  <si>
    <t>A010010011500000119</t>
  </si>
  <si>
    <t>A010010011500000120</t>
  </si>
  <si>
    <t>A010010011500000118</t>
  </si>
  <si>
    <t>A010010011500000117</t>
  </si>
  <si>
    <t>A010010011500000115</t>
  </si>
  <si>
    <t>A010010011500000116</t>
  </si>
  <si>
    <t>A010010011500000114</t>
  </si>
  <si>
    <t>A010010011500000113</t>
  </si>
  <si>
    <t>U.M.M.Q</t>
  </si>
  <si>
    <t>COMP. EQUIPO MEDICO</t>
  </si>
  <si>
    <t>A010010011500000378</t>
  </si>
  <si>
    <t>HEMOTEST, SRL.</t>
  </si>
  <si>
    <t>B1500000023</t>
  </si>
  <si>
    <t>HIRALDY DESIGNS</t>
  </si>
  <si>
    <t>COMP. UTILES ESCRITORIO</t>
  </si>
  <si>
    <t>A010010011500000714</t>
  </si>
  <si>
    <t>IMÁGENES MATERIAL RADIOLOG</t>
  </si>
  <si>
    <t>A010010011500000557</t>
  </si>
  <si>
    <t>A010010011500000559</t>
  </si>
  <si>
    <t>A0100100115000005575</t>
  </si>
  <si>
    <t>MEDICAMENTOS COMERCIALES</t>
  </si>
  <si>
    <t>A1001001150000021</t>
  </si>
  <si>
    <t>MUNDO PHARMA S.A.</t>
  </si>
  <si>
    <t>A01001001150000436</t>
  </si>
  <si>
    <t>MEDEK PHARMA, S.A.</t>
  </si>
  <si>
    <t>COMP. MEDICAMENTO</t>
  </si>
  <si>
    <t>A0100115000000027</t>
  </si>
  <si>
    <t>RANSA COMERCIAL S.R.L.</t>
  </si>
  <si>
    <t>A0100115000000036</t>
  </si>
  <si>
    <t>A0100115000000206</t>
  </si>
  <si>
    <t>A0100115000000201</t>
  </si>
  <si>
    <t>A0100115000000200</t>
  </si>
  <si>
    <t>LUINY FARMACEUTICA</t>
  </si>
  <si>
    <t>A0100115000000205</t>
  </si>
  <si>
    <t>A0100115000000218</t>
  </si>
  <si>
    <t>PROLABFAL S.R.L.</t>
  </si>
  <si>
    <t>A0100115000001698</t>
  </si>
  <si>
    <t>ROMAWELL COMERCIAL, S.A.</t>
  </si>
  <si>
    <t>A0100115000001697</t>
  </si>
  <si>
    <t>A0100115000001600</t>
  </si>
  <si>
    <t>A0100115000001605</t>
  </si>
  <si>
    <t>A0100115000001617</t>
  </si>
  <si>
    <t>A0100115000001643</t>
  </si>
  <si>
    <t>A0100115000001656</t>
  </si>
  <si>
    <t>A0100115000001253</t>
  </si>
  <si>
    <t>A0100115000000881</t>
  </si>
  <si>
    <t>A0100115000000885</t>
  </si>
  <si>
    <t>A0100115000000884</t>
  </si>
  <si>
    <t>WURTH</t>
  </si>
  <si>
    <t xml:space="preserve">COMP. HERRAMIENTAS </t>
  </si>
  <si>
    <t>BAUCOMER, SRL.</t>
  </si>
  <si>
    <t>COMPRA DE UMMQ</t>
  </si>
  <si>
    <t xml:space="preserve">TOTAL </t>
  </si>
  <si>
    <t>A010010010100000332</t>
  </si>
  <si>
    <t>BETTYBOB INVESTMENTS,SRL</t>
  </si>
  <si>
    <t>EQUIPO MEDICO</t>
  </si>
  <si>
    <t>COMPRA DE REATIVOS</t>
  </si>
  <si>
    <t>A010010011500012896</t>
  </si>
  <si>
    <t>BIO-MEDICA MG, SRL</t>
  </si>
  <si>
    <t>A010010011500012755</t>
  </si>
  <si>
    <t>A010010011500013600</t>
  </si>
  <si>
    <t>A010010011500000156</t>
  </si>
  <si>
    <t>BOYA FARMACEUTICA, SRL</t>
  </si>
  <si>
    <t>A010010011500010985</t>
  </si>
  <si>
    <t>CIENTEC</t>
  </si>
  <si>
    <t>UTILES M.M.QUIRURGICOS</t>
  </si>
  <si>
    <t>A010010011500011069</t>
  </si>
  <si>
    <t>A010010011500011135</t>
  </si>
  <si>
    <t>A010010011500011161</t>
  </si>
  <si>
    <t>A010010011500011186</t>
  </si>
  <si>
    <t>A010010011500011212</t>
  </si>
  <si>
    <t>A010010011500011248</t>
  </si>
  <si>
    <t>A010010011500011304</t>
  </si>
  <si>
    <t>A010010011500011401</t>
  </si>
  <si>
    <t>A010010011500000474</t>
  </si>
  <si>
    <t>COMFASA</t>
  </si>
  <si>
    <t>U.M.M.Q. Y MEDICAMENTOS</t>
  </si>
  <si>
    <t>A010010011500000480</t>
  </si>
  <si>
    <t>A010010011500000498</t>
  </si>
  <si>
    <t>A010010011500000561</t>
  </si>
  <si>
    <t>A010010011500000492</t>
  </si>
  <si>
    <t>A010010011500000592</t>
  </si>
  <si>
    <t>CONQUISER S.R.L.</t>
  </si>
  <si>
    <t>A01001011500000004</t>
  </si>
  <si>
    <t>C. O. CORAZO DE JESUS</t>
  </si>
  <si>
    <t>U.M,M.QUIRURGICOS</t>
  </si>
  <si>
    <t>A010010011500000016</t>
  </si>
  <si>
    <t>C.O.CORAZON DE JESUS</t>
  </si>
  <si>
    <t>U.M.M.QUIRURGICOS</t>
  </si>
  <si>
    <t>A010010011500000023</t>
  </si>
  <si>
    <t>A010010011500000021</t>
  </si>
  <si>
    <t>A010010011500000066</t>
  </si>
  <si>
    <t>CYBER GRAPHYC SRL</t>
  </si>
  <si>
    <t>ARTE GRAFICO</t>
  </si>
  <si>
    <t>A010010011500000069</t>
  </si>
  <si>
    <t>A010010011500002889</t>
  </si>
  <si>
    <t>CRISTALIA</t>
  </si>
  <si>
    <t>MEDICAMENTOS</t>
  </si>
  <si>
    <t>A010010011500003971</t>
  </si>
  <si>
    <t>A010010011500004118</t>
  </si>
  <si>
    <t>A010010011500004386</t>
  </si>
  <si>
    <t>A010010011500001585</t>
  </si>
  <si>
    <t>D' LOS SANTOS DENTAL, SRL</t>
  </si>
  <si>
    <t>A020020041500000001</t>
  </si>
  <si>
    <t>A020020041500000003</t>
  </si>
  <si>
    <t>A020020041500000019</t>
  </si>
  <si>
    <t>A020020041500000025</t>
  </si>
  <si>
    <t>A020020041500000026</t>
  </si>
  <si>
    <t>A020020041500000027</t>
  </si>
  <si>
    <t>A020020041500000033</t>
  </si>
  <si>
    <t>A02002004150000035</t>
  </si>
  <si>
    <t>A020020041500000051</t>
  </si>
  <si>
    <t>A020020041500000057</t>
  </si>
  <si>
    <t>A020020041500000062</t>
  </si>
  <si>
    <t>A020020041500000065</t>
  </si>
  <si>
    <t>B1500000028</t>
  </si>
  <si>
    <t>B1500000411</t>
  </si>
  <si>
    <t>A010010011500000157</t>
  </si>
  <si>
    <t xml:space="preserve">D' SANTIA RESPOSTERIA </t>
  </si>
  <si>
    <t>COMPRA DE ALIMENTOS</t>
  </si>
  <si>
    <t>A010010011500000165</t>
  </si>
  <si>
    <t>A010010011500000169</t>
  </si>
  <si>
    <t>A0100100101000013663</t>
  </si>
  <si>
    <t>FARNASA,S.R.L.</t>
  </si>
  <si>
    <t>SUPLIMED</t>
  </si>
  <si>
    <t>A010010011500000991</t>
  </si>
  <si>
    <t>GRALINF</t>
  </si>
  <si>
    <t>A010010011500000928</t>
  </si>
  <si>
    <t>COMP. MEDICAMENTOS</t>
  </si>
  <si>
    <t>A010010011500000004</t>
  </si>
  <si>
    <t>NICMA-FARMACEUTICA</t>
  </si>
  <si>
    <t>A010010011500000053</t>
  </si>
  <si>
    <t>A010010011500000056</t>
  </si>
  <si>
    <t>A010010011500000055</t>
  </si>
  <si>
    <t>A0100115000000648</t>
  </si>
  <si>
    <t>TEXMED MEDICAL</t>
  </si>
  <si>
    <t>COMP. U.M.M.Q</t>
  </si>
  <si>
    <t>330/3/2012</t>
  </si>
  <si>
    <t>A01001150000002011</t>
  </si>
  <si>
    <t>PAPELERIA E IMPRESOS CRISHOAN</t>
  </si>
  <si>
    <t>COMP. MATERIAL IMPRESOS</t>
  </si>
  <si>
    <t>A01001150000002041</t>
  </si>
  <si>
    <t>A010010011500005725</t>
  </si>
  <si>
    <t>A010010011500005730</t>
  </si>
  <si>
    <t>A010010011500005731</t>
  </si>
  <si>
    <t>A010010011500005759</t>
  </si>
  <si>
    <t>A010010011500005790</t>
  </si>
  <si>
    <t>A010010011500005903</t>
  </si>
  <si>
    <t>A010010011500005928</t>
  </si>
  <si>
    <t>A010010011500005941</t>
  </si>
  <si>
    <t>A010010011500005942</t>
  </si>
  <si>
    <t>A010010011500005950</t>
  </si>
  <si>
    <t>DISTRIBUIDORA SAN MIGUEL</t>
  </si>
  <si>
    <t>COMP. MATERIALES OFICINA</t>
  </si>
  <si>
    <t>A010010011500000305</t>
  </si>
  <si>
    <t>FARMARCA</t>
  </si>
  <si>
    <t>A010010011500000319</t>
  </si>
  <si>
    <t>DRONENA S,A</t>
  </si>
  <si>
    <t>A010010011500048517</t>
  </si>
  <si>
    <t>A010010011500005189</t>
  </si>
  <si>
    <t>A010010011500000681</t>
  </si>
  <si>
    <t>A010010011500000770</t>
  </si>
  <si>
    <t>A010010011500000789</t>
  </si>
  <si>
    <t>A010010011500002856</t>
  </si>
  <si>
    <t>A010010011500002866</t>
  </si>
  <si>
    <t>A010010011500002870</t>
  </si>
  <si>
    <t>A010010011500002886</t>
  </si>
  <si>
    <t>A0100115000000281</t>
  </si>
  <si>
    <t>OSAHNNA PHARMA</t>
  </si>
  <si>
    <t>COMP. DE MEDICAMENTOS</t>
  </si>
  <si>
    <t>COMP. DE UMMQ</t>
  </si>
  <si>
    <t>GUIVAL MEDICAL</t>
  </si>
  <si>
    <t>BERCI ROMERO</t>
  </si>
  <si>
    <t>COMP. DE COMBUSTIBLE</t>
  </si>
  <si>
    <t>SERVIMER DOMINICANA</t>
  </si>
  <si>
    <t>A010010011500001034</t>
  </si>
  <si>
    <t>A010010011500001037</t>
  </si>
  <si>
    <t>A010010011500000961</t>
  </si>
  <si>
    <t>A010010011500001052</t>
  </si>
  <si>
    <t>A0100100100115000196</t>
  </si>
  <si>
    <t>O Y D</t>
  </si>
  <si>
    <t>A010010011500002837</t>
  </si>
  <si>
    <t>TOTAL GENERAL</t>
  </si>
  <si>
    <t>Dr. Jose Lara</t>
  </si>
  <si>
    <t>DIRECTOR</t>
  </si>
  <si>
    <t xml:space="preserve">                Lic.Santa Francisca Lugo</t>
  </si>
  <si>
    <t xml:space="preserve">                            CONTADORA                 </t>
  </si>
  <si>
    <t>B1500000014</t>
  </si>
  <si>
    <t>B1500001895</t>
  </si>
  <si>
    <t>B1500020562</t>
  </si>
  <si>
    <t>B1500020724</t>
  </si>
  <si>
    <t>B1500020795</t>
  </si>
  <si>
    <t>B1500020697</t>
  </si>
  <si>
    <t>B1500020784</t>
  </si>
  <si>
    <t>B1500020632</t>
  </si>
  <si>
    <r>
      <t xml:space="preserve">     Región:</t>
    </r>
    <r>
      <rPr>
        <b/>
        <sz val="12"/>
        <color theme="1"/>
        <rFont val="Arial"/>
        <family val="2"/>
      </rPr>
      <t xml:space="preserve">  I  </t>
    </r>
    <r>
      <rPr>
        <sz val="12"/>
        <color theme="1"/>
        <rFont val="Arial"/>
        <family val="2"/>
      </rPr>
      <t xml:space="preserve"> Establecimiento:</t>
    </r>
    <r>
      <rPr>
        <b/>
        <sz val="12"/>
        <color theme="1"/>
        <rFont val="Arial"/>
        <family val="2"/>
      </rPr>
      <t xml:space="preserve">   </t>
    </r>
    <r>
      <rPr>
        <b/>
        <u/>
        <sz val="12"/>
        <color theme="1"/>
        <rFont val="Arial"/>
        <family val="2"/>
      </rPr>
      <t>HOSPITAL NUESTRA SEÑORA DE REGLA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  Mes.</t>
    </r>
    <r>
      <rPr>
        <b/>
        <u/>
        <sz val="12"/>
        <color theme="1"/>
        <rFont val="Arial"/>
        <family val="2"/>
      </rPr>
      <t xml:space="preserve"> JUNIO 2023</t>
    </r>
  </si>
  <si>
    <t>Relacion de Cuenta por Pagar (2012-2009)</t>
  </si>
  <si>
    <t xml:space="preserve">  </t>
  </si>
  <si>
    <t>COMP. UMMQ</t>
  </si>
  <si>
    <t>PLANES FAMILIARES SANTA FE</t>
  </si>
  <si>
    <t>B1500000002</t>
  </si>
  <si>
    <t>B1500023419</t>
  </si>
  <si>
    <t>B1500023308</t>
  </si>
  <si>
    <t>B1500023533</t>
  </si>
  <si>
    <t>B1500023545</t>
  </si>
  <si>
    <r>
      <t xml:space="preserve">     Región:</t>
    </r>
    <r>
      <rPr>
        <b/>
        <sz val="12"/>
        <color theme="1"/>
        <rFont val="Arial"/>
        <family val="2"/>
      </rPr>
      <t xml:space="preserve">  I  </t>
    </r>
    <r>
      <rPr>
        <sz val="12"/>
        <color theme="1"/>
        <rFont val="Arial"/>
        <family val="2"/>
      </rPr>
      <t xml:space="preserve"> Establecimiento:</t>
    </r>
    <r>
      <rPr>
        <b/>
        <sz val="12"/>
        <color theme="1"/>
        <rFont val="Arial"/>
        <family val="2"/>
      </rPr>
      <t xml:space="preserve">   </t>
    </r>
    <r>
      <rPr>
        <b/>
        <u/>
        <sz val="12"/>
        <color theme="1"/>
        <rFont val="Arial"/>
        <family val="2"/>
      </rPr>
      <t>HOSPITAL NUESTRA SEÑORA DE REGLA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  Mes.</t>
    </r>
    <r>
      <rPr>
        <b/>
        <u/>
        <sz val="12"/>
        <color theme="1"/>
        <rFont val="Arial"/>
        <family val="2"/>
      </rPr>
      <t xml:space="preserve"> DICIEMBRE 2023</t>
    </r>
  </si>
  <si>
    <t>LA MARAVILLA</t>
  </si>
  <si>
    <t xml:space="preserve">COMPRA DECORACION </t>
  </si>
  <si>
    <t>FARMACIA LOS MELONES</t>
  </si>
  <si>
    <t>COMPRA MEDICAMENTO</t>
  </si>
  <si>
    <t>REFRICENTRO GABY</t>
  </si>
  <si>
    <t>COMPRA MATERIALES ELECTRICO</t>
  </si>
  <si>
    <t>B1500000967</t>
  </si>
  <si>
    <t>B1500000965</t>
  </si>
  <si>
    <t>B1500000968</t>
  </si>
  <si>
    <t>GAZ ANTILLANO</t>
  </si>
  <si>
    <t>COMPRA DE GAZ</t>
  </si>
  <si>
    <t>B1500017937</t>
  </si>
  <si>
    <t>BIO-NOVA</t>
  </si>
  <si>
    <t>COMPRA REACTIVO</t>
  </si>
  <si>
    <t>B1500037346</t>
  </si>
  <si>
    <t>B1500001944</t>
  </si>
  <si>
    <t>FERRETERIA MADETECO</t>
  </si>
  <si>
    <t>COMPRA MATERIALES FERRETEROS</t>
  </si>
  <si>
    <t>B1500001980</t>
  </si>
  <si>
    <t>JULIO PEÑA MULTISERVICES</t>
  </si>
  <si>
    <t>COMPRA MATERIALES OFICINA</t>
  </si>
  <si>
    <t>B1500002046</t>
  </si>
  <si>
    <t>B1500002038</t>
  </si>
  <si>
    <t>COMERCIAL SANCHEZ</t>
  </si>
  <si>
    <t>B1500000140</t>
  </si>
  <si>
    <t>B1500000141</t>
  </si>
  <si>
    <t>COMPRA ALIMENTOS</t>
  </si>
  <si>
    <t>VECTRA CONSULTING</t>
  </si>
  <si>
    <t>B1500000099</t>
  </si>
  <si>
    <t>B1500000068</t>
  </si>
  <si>
    <t xml:space="preserve">MANTENIMIENTO EQUIPOS </t>
  </si>
  <si>
    <t>PATRIA RIVAS</t>
  </si>
  <si>
    <t>PRUEBAS DE LABORATORIO</t>
  </si>
  <si>
    <t>B1500023799</t>
  </si>
  <si>
    <t>B1500023709</t>
  </si>
  <si>
    <t>B1500023912</t>
  </si>
  <si>
    <t xml:space="preserve">                                         Lic.Santa Francisca Lugo</t>
  </si>
  <si>
    <r>
      <t xml:space="preserve">              </t>
    </r>
    <r>
      <rPr>
        <sz val="14"/>
        <color theme="1"/>
        <rFont val="Arial Narrow"/>
        <family val="2"/>
      </rPr>
      <t>Lic. Yahoska Mendez</t>
    </r>
  </si>
  <si>
    <t xml:space="preserve">                      Administradora</t>
  </si>
  <si>
    <t>B1500003712</t>
  </si>
  <si>
    <t>GAS CARIBE</t>
  </si>
  <si>
    <t>COMPRA DE GAS</t>
  </si>
  <si>
    <t>B1500003707</t>
  </si>
  <si>
    <t>B1500003705</t>
  </si>
  <si>
    <t>B1500003704</t>
  </si>
  <si>
    <t>B1500003351</t>
  </si>
  <si>
    <t>B1500003348</t>
  </si>
  <si>
    <t>B1500003346</t>
  </si>
  <si>
    <t>B1500003303</t>
  </si>
  <si>
    <t>B1500003320</t>
  </si>
  <si>
    <t>B1500003284</t>
  </si>
  <si>
    <t>B1500003337</t>
  </si>
  <si>
    <t>B1500003333</t>
  </si>
  <si>
    <t>B1500003316</t>
  </si>
  <si>
    <t>B1500003319</t>
  </si>
  <si>
    <t>B1500003317</t>
  </si>
  <si>
    <t>B1500003263</t>
  </si>
  <si>
    <t>B1500002024</t>
  </si>
  <si>
    <t>B1500056255</t>
  </si>
  <si>
    <t>ALTICE</t>
  </si>
  <si>
    <t>TELEFONO LOCAL</t>
  </si>
  <si>
    <t>B1500003975</t>
  </si>
  <si>
    <t>AYUNTAMIENTO</t>
  </si>
  <si>
    <t>RECOLECCION DE RESIDUOS</t>
  </si>
  <si>
    <t>B1500003966</t>
  </si>
  <si>
    <t>B1500013748</t>
  </si>
  <si>
    <t>BIO - NOVA</t>
  </si>
  <si>
    <t>REACTIVOS DE LABORATORIOS</t>
  </si>
  <si>
    <t>B1500037851</t>
  </si>
  <si>
    <t>BIONUCLEAR</t>
  </si>
  <si>
    <t>B1500002007</t>
  </si>
  <si>
    <t>DINAMED</t>
  </si>
  <si>
    <t>COMPRA DE MEDICAMENTOS</t>
  </si>
  <si>
    <t>B1500003125</t>
  </si>
  <si>
    <t>FERRETERIA LOS COMPADRES</t>
  </si>
  <si>
    <t>MATERIALES FERRETEROS</t>
  </si>
  <si>
    <t>B1500003135</t>
  </si>
  <si>
    <t>B1500001987</t>
  </si>
  <si>
    <t>B1500023933</t>
  </si>
  <si>
    <t>B1500023849</t>
  </si>
  <si>
    <t>PANADERIA GUAZAPAN</t>
  </si>
  <si>
    <t>COMPRA DE PAN (ALIMENTOS)</t>
  </si>
  <si>
    <t>B1500000120</t>
  </si>
  <si>
    <t>B1500000979</t>
  </si>
  <si>
    <t>REFRIGERACION GABY</t>
  </si>
  <si>
    <t>MATERIALES DE REFRIGERACION</t>
  </si>
  <si>
    <t>B1500023334</t>
  </si>
  <si>
    <t>B1500023602</t>
  </si>
  <si>
    <t>B1500024136</t>
  </si>
  <si>
    <t>B1500000830</t>
  </si>
  <si>
    <t>PRODUCTOS Y VEGETALES GUZMAN</t>
  </si>
  <si>
    <t>ALIMENTOS</t>
  </si>
  <si>
    <t>S/F</t>
  </si>
  <si>
    <t>GUAZUMA</t>
  </si>
  <si>
    <t>COMPRA DE AGUA (ALIMENTOS)</t>
  </si>
  <si>
    <r>
      <t xml:space="preserve">     Región:</t>
    </r>
    <r>
      <rPr>
        <b/>
        <sz val="12"/>
        <color theme="1"/>
        <rFont val="Arial"/>
        <family val="2"/>
      </rPr>
      <t xml:space="preserve">  I  </t>
    </r>
    <r>
      <rPr>
        <sz val="12"/>
        <color theme="1"/>
        <rFont val="Arial"/>
        <family val="2"/>
      </rPr>
      <t xml:space="preserve"> Establecimiento:</t>
    </r>
    <r>
      <rPr>
        <b/>
        <sz val="12"/>
        <color theme="1"/>
        <rFont val="Arial"/>
        <family val="2"/>
      </rPr>
      <t xml:space="preserve">   </t>
    </r>
    <r>
      <rPr>
        <b/>
        <u/>
        <sz val="12"/>
        <color theme="1"/>
        <rFont val="Arial"/>
        <family val="2"/>
      </rPr>
      <t>HOSPITAL NUESTRA SEÑORA DE REGLA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  Mes.</t>
    </r>
    <r>
      <rPr>
        <b/>
        <u/>
        <sz val="12"/>
        <color theme="1"/>
        <rFont val="Arial"/>
        <family val="2"/>
      </rPr>
      <t xml:space="preserve">  17  DE ENERO 2024</t>
    </r>
  </si>
  <si>
    <t>B1500002447</t>
  </si>
  <si>
    <t>SUPER ESTACION PRIMERA DEL SUR</t>
  </si>
  <si>
    <t>COMPRA DE COMBUSTIBLE</t>
  </si>
  <si>
    <t>B1500003338</t>
  </si>
  <si>
    <t>B1500003299</t>
  </si>
  <si>
    <t>B1500003277</t>
  </si>
  <si>
    <t>B1500003257</t>
  </si>
  <si>
    <t>B1500003331</t>
  </si>
  <si>
    <t>B1500003330</t>
  </si>
  <si>
    <t>B1500001991</t>
  </si>
  <si>
    <t>B1500001024</t>
  </si>
  <si>
    <t>B1500001049</t>
  </si>
  <si>
    <t>B1500001207</t>
  </si>
  <si>
    <t xml:space="preserve"> </t>
  </si>
  <si>
    <t>GUAZUPAN</t>
  </si>
  <si>
    <t>INDULARA</t>
  </si>
  <si>
    <t>ARREGLO DE PUERTAS INDUSTRIAL</t>
  </si>
  <si>
    <t>AGUA GUAZUMA</t>
  </si>
  <si>
    <t>COMPR AGUA</t>
  </si>
  <si>
    <t>B150001698</t>
  </si>
  <si>
    <t>EDITORA RAPIC SERVICE</t>
  </si>
  <si>
    <r>
      <t xml:space="preserve">     Región:</t>
    </r>
    <r>
      <rPr>
        <b/>
        <sz val="12"/>
        <color theme="1"/>
        <rFont val="Arial"/>
        <family val="2"/>
      </rPr>
      <t xml:space="preserve">  I  </t>
    </r>
    <r>
      <rPr>
        <sz val="12"/>
        <color theme="1"/>
        <rFont val="Arial"/>
        <family val="2"/>
      </rPr>
      <t xml:space="preserve"> Establecimiento:</t>
    </r>
    <r>
      <rPr>
        <b/>
        <sz val="12"/>
        <color theme="1"/>
        <rFont val="Arial"/>
        <family val="2"/>
      </rPr>
      <t xml:space="preserve">   </t>
    </r>
    <r>
      <rPr>
        <b/>
        <u/>
        <sz val="12"/>
        <color theme="1"/>
        <rFont val="Arial"/>
        <family val="2"/>
      </rPr>
      <t>HOSPITAL NUESTRA SEÑORA DE REGLA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  Mes.</t>
    </r>
    <r>
      <rPr>
        <b/>
        <u/>
        <sz val="12"/>
        <color theme="1"/>
        <rFont val="Arial"/>
        <family val="2"/>
      </rPr>
      <t xml:space="preserve">  MARZO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</si>
</sst>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$&quot;* #,##0.00_);_(&quot;$&quot;* \(#,##0.00\);_(&quot;$&quot;* &quot;-&quot;??_);_(@_)"/>
    <numFmt numFmtId="165" formatCode="_-* #,##0.00\ &quot;€&quot;_-;\-* #,##0.00\ &quot;€&quot;_-;_-* &quot;-&quot;??\ &quot;€&quot;_-;_-@_-"/>
    <numFmt numFmtId="166" formatCode="0000"/>
    <numFmt numFmtId="167" formatCode="00000"/>
    <numFmt numFmtId="168" formatCode="_-[$RD$-1C0A]* #,##0.00_ ;_-[$RD$-1C0A]* \-#,##0.00\ ;_-[$RD$-1C0A]* &quot;-&quot;??_ ;_-@_ "/>
    <numFmt numFmtId="169" formatCode="_-[$$-240A]\ * #,##0.00_ ;_-[$$-240A]\ * \-#,##0.00\ ;_-[$$-240A]\ * &quot;-&quot;??_ ;_-@_ "/>
    <numFmt numFmtId="170" formatCode="[$RD$-1C0A]#,##0.00"/>
  </numFmts>
  <fonts count="2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4.5"/>
      <color theme="3"/>
      <name val="Arial"/>
      <family val="2"/>
    </font>
    <font>
      <sz val="10"/>
      <color theme="3"/>
      <name val="Arial"/>
      <family val="2"/>
    </font>
    <font>
      <b/>
      <sz val="8"/>
      <color theme="0"/>
      <name val="Arial Narrow"/>
      <family val="2"/>
    </font>
    <font>
      <b/>
      <u/>
      <sz val="16"/>
      <color theme="1"/>
      <name val="Arial"/>
      <family val="2"/>
    </font>
    <font>
      <u/>
      <sz val="16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name val="Arial Narrow"/>
      <family val="2"/>
    </font>
    <font>
      <b/>
      <u val="singleAccounting"/>
      <sz val="12"/>
      <name val="Arial Narrow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2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5" fontId="6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61">
    <xf numFmtId="0" fontId="0" fillId="0" borderId="0" xfId="0"/>
    <xf numFmtId="14" fontId="5" fillId="2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5" fillId="2" borderId="2" xfId="0" applyNumberFormat="1" applyFont="1" applyFill="1" applyBorder="1" applyAlignment="1">
      <alignment horizontal="center"/>
    </xf>
    <xf numFmtId="168" fontId="5" fillId="2" borderId="3" xfId="1" applyNumberFormat="1" applyFont="1" applyFill="1" applyBorder="1" applyAlignment="1"/>
    <xf numFmtId="14" fontId="5" fillId="2" borderId="2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68" fontId="5" fillId="2" borderId="2" xfId="1" applyNumberFormat="1" applyFont="1" applyFill="1" applyBorder="1" applyAlignment="1"/>
    <xf numFmtId="168" fontId="7" fillId="2" borderId="3" xfId="1" applyNumberFormat="1" applyFont="1" applyFill="1" applyBorder="1" applyAlignment="1"/>
    <xf numFmtId="168" fontId="3" fillId="2" borderId="3" xfId="1" applyNumberFormat="1" applyFont="1" applyFill="1" applyBorder="1" applyAlignment="1"/>
    <xf numFmtId="168" fontId="2" fillId="2" borderId="3" xfId="1" applyNumberFormat="1" applyFont="1" applyFill="1" applyBorder="1" applyAlignment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horizontal="center"/>
    </xf>
    <xf numFmtId="166" fontId="10" fillId="2" borderId="2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/>
    </xf>
    <xf numFmtId="168" fontId="7" fillId="2" borderId="2" xfId="1" applyNumberFormat="1" applyFont="1" applyFill="1" applyBorder="1" applyAlignment="1"/>
    <xf numFmtId="14" fontId="5" fillId="4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67" fontId="5" fillId="4" borderId="2" xfId="0" applyNumberFormat="1" applyFont="1" applyFill="1" applyBorder="1" applyAlignment="1">
      <alignment horizontal="center"/>
    </xf>
    <xf numFmtId="168" fontId="5" fillId="4" borderId="3" xfId="1" applyNumberFormat="1" applyFont="1" applyFill="1" applyBorder="1" applyAlignment="1"/>
    <xf numFmtId="167" fontId="5" fillId="2" borderId="0" xfId="0" applyNumberFormat="1" applyFont="1" applyFill="1" applyAlignment="1">
      <alignment horizontal="center"/>
    </xf>
    <xf numFmtId="166" fontId="10" fillId="2" borderId="0" xfId="0" applyNumberFormat="1" applyFont="1" applyFill="1" applyAlignment="1">
      <alignment horizontal="center"/>
    </xf>
    <xf numFmtId="0" fontId="8" fillId="2" borderId="0" xfId="0" applyFont="1" applyFill="1"/>
    <xf numFmtId="0" fontId="11" fillId="2" borderId="0" xfId="0" applyFont="1" applyFill="1" applyAlignment="1">
      <alignment horizontal="center"/>
    </xf>
    <xf numFmtId="168" fontId="11" fillId="2" borderId="0" xfId="0" applyNumberFormat="1" applyFont="1" applyFill="1" applyAlignment="1">
      <alignment horizontal="left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6" fillId="5" borderId="2" xfId="0" applyFont="1" applyFill="1" applyBorder="1" applyAlignment="1">
      <alignment horizontal="center" vertical="center"/>
    </xf>
    <xf numFmtId="168" fontId="17" fillId="5" borderId="2" xfId="0" applyNumberFormat="1" applyFont="1" applyFill="1" applyBorder="1" applyAlignment="1">
      <alignment horizontal="left"/>
    </xf>
    <xf numFmtId="169" fontId="0" fillId="0" borderId="0" xfId="0" applyNumberFormat="1"/>
    <xf numFmtId="0" fontId="19" fillId="0" borderId="0" xfId="0" applyFont="1" applyAlignment="1">
      <alignment horizontal="center"/>
    </xf>
    <xf numFmtId="166" fontId="19" fillId="2" borderId="0" xfId="0" applyNumberFormat="1" applyFont="1" applyFill="1" applyAlignment="1">
      <alignment horizontal="center"/>
    </xf>
    <xf numFmtId="170" fontId="20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168" fontId="17" fillId="2" borderId="0" xfId="0" applyNumberFormat="1" applyFont="1" applyFill="1" applyAlignment="1">
      <alignment horizontal="left"/>
    </xf>
    <xf numFmtId="164" fontId="3" fillId="2" borderId="3" xfId="2" applyFont="1" applyFill="1" applyBorder="1" applyAlignment="1"/>
    <xf numFmtId="167" fontId="5" fillId="2" borderId="0" xfId="0" applyNumberFormat="1" applyFont="1" applyFill="1"/>
    <xf numFmtId="0" fontId="19" fillId="0" borderId="0" xfId="0" applyFont="1"/>
    <xf numFmtId="0" fontId="23" fillId="2" borderId="0" xfId="0" applyFont="1" applyFill="1"/>
    <xf numFmtId="170" fontId="20" fillId="2" borderId="0" xfId="0" applyNumberFormat="1" applyFont="1" applyFill="1" applyAlignment="1">
      <alignment horizontal="left"/>
    </xf>
    <xf numFmtId="14" fontId="5" fillId="6" borderId="1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167" fontId="5" fillId="6" borderId="2" xfId="0" applyNumberFormat="1" applyFont="1" applyFill="1" applyBorder="1" applyAlignment="1">
      <alignment horizontal="center"/>
    </xf>
    <xf numFmtId="168" fontId="5" fillId="6" borderId="3" xfId="1" applyNumberFormat="1" applyFont="1" applyFill="1" applyBorder="1" applyAlignment="1"/>
    <xf numFmtId="0" fontId="0" fillId="2" borderId="0" xfId="0" applyFill="1"/>
    <xf numFmtId="14" fontId="5" fillId="7" borderId="1" xfId="0" applyNumberFormat="1" applyFont="1" applyFill="1" applyBorder="1" applyAlignment="1">
      <alignment horizontal="center"/>
    </xf>
    <xf numFmtId="167" fontId="5" fillId="7" borderId="2" xfId="0" applyNumberFormat="1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8" fontId="5" fillId="7" borderId="3" xfId="1" applyNumberFormat="1" applyFont="1" applyFill="1" applyBorder="1" applyAlignment="1"/>
    <xf numFmtId="167" fontId="7" fillId="7" borderId="2" xfId="0" applyNumberFormat="1" applyFont="1" applyFill="1" applyBorder="1" applyAlignment="1">
      <alignment horizontal="center"/>
    </xf>
    <xf numFmtId="168" fontId="3" fillId="7" borderId="3" xfId="1" applyNumberFormat="1" applyFont="1" applyFill="1" applyBorder="1" applyAlignment="1"/>
    <xf numFmtId="168" fontId="2" fillId="7" borderId="3" xfId="1" applyNumberFormat="1" applyFont="1" applyFill="1" applyBorder="1" applyAlignment="1"/>
    <xf numFmtId="0" fontId="14" fillId="2" borderId="7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left"/>
    </xf>
  </cellXfs>
  <cellStyles count="3">
    <cellStyle name="Euro" xfId="1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1661584</xdr:colOff>
      <xdr:row>0</xdr:row>
      <xdr:rowOff>37041</xdr:rowOff>
    </xdr:from>
    <xdr:to>
      <xdr:col>5</xdr:col>
      <xdr:colOff>1231899</xdr:colOff>
      <xdr:row>1</xdr:row>
      <xdr:rowOff>294216</xdr:rowOff>
    </xdr:to>
    <xdr:pic>
      <xdr:nvPicPr>
        <xdr:cNvPr id="2" name="1 Imagen" descr="HOSPITAL PROVINCIAL NUESTRA SEÑORA DE REGLA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752" b="39929"/>
        <a:stretch>
          <a:fillRect/>
        </a:stretch>
      </xdr:blipFill>
      <xdr:spPr bwMode="auto">
        <a:xfrm>
          <a:off x="4466167" y="37041"/>
          <a:ext cx="3623732" cy="6805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174624</xdr:colOff>
      <xdr:row>0</xdr:row>
      <xdr:rowOff>322790</xdr:rowOff>
    </xdr:from>
    <xdr:to>
      <xdr:col>14</xdr:col>
      <xdr:colOff>241299</xdr:colOff>
      <xdr:row>2</xdr:row>
      <xdr:rowOff>225424</xdr:rowOff>
    </xdr:to>
    <xdr:pic>
      <xdr:nvPicPr>
        <xdr:cNvPr id="2" name="1 Imagen" descr="HOSPITAL PROVINCIAL NUESTRA SEÑORA DE REGLA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752" b="39929"/>
        <a:stretch>
          <a:fillRect/>
        </a:stretch>
      </xdr:blipFill>
      <xdr:spPr bwMode="auto">
        <a:xfrm>
          <a:off x="9852024" y="322790"/>
          <a:ext cx="4638675" cy="6836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174624</xdr:colOff>
      <xdr:row>0</xdr:row>
      <xdr:rowOff>322790</xdr:rowOff>
    </xdr:from>
    <xdr:to>
      <xdr:col>14</xdr:col>
      <xdr:colOff>241299</xdr:colOff>
      <xdr:row>2</xdr:row>
      <xdr:rowOff>225424</xdr:rowOff>
    </xdr:to>
    <xdr:pic>
      <xdr:nvPicPr>
        <xdr:cNvPr id="2" name="1 Imagen" descr="HOSPITAL PROVINCIAL NUESTRA SEÑORA DE REGLA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752" b="39929"/>
        <a:stretch>
          <a:fillRect/>
        </a:stretch>
      </xdr:blipFill>
      <xdr:spPr bwMode="auto">
        <a:xfrm>
          <a:off x="9852024" y="322790"/>
          <a:ext cx="4638675" cy="6836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174624</xdr:colOff>
      <xdr:row>0</xdr:row>
      <xdr:rowOff>322790</xdr:rowOff>
    </xdr:from>
    <xdr:to>
      <xdr:col>14</xdr:col>
      <xdr:colOff>241299</xdr:colOff>
      <xdr:row>2</xdr:row>
      <xdr:rowOff>225424</xdr:rowOff>
    </xdr:to>
    <xdr:pic>
      <xdr:nvPicPr>
        <xdr:cNvPr id="2" name="1 Imagen" descr="HOSPITAL PROVINCIAL NUESTRA SEÑORA DE REGLA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752" b="39929"/>
        <a:stretch>
          <a:fillRect/>
        </a:stretch>
      </xdr:blipFill>
      <xdr:spPr bwMode="auto">
        <a:xfrm>
          <a:off x="10233024" y="322790"/>
          <a:ext cx="4638675" cy="6836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opLeftCell="A48" zoomScale="90" zoomScaleNormal="90" workbookViewId="0">
      <selection activeCell="G68" sqref="G68"/>
    </sheetView>
  </sheetViews>
  <sheetFormatPr baseColWidth="10" defaultRowHeight="15" x14ac:dyDescent="0.25"/>
  <cols>
    <col min="1" max="1" width="11.5703125" customWidth="1"/>
    <col min="2" max="2" width="10.140625" customWidth="1"/>
    <col min="3" max="3" width="20.28515625" customWidth="1"/>
    <col min="4" max="4" width="28.28515625" customWidth="1"/>
    <col min="5" max="5" width="32.5703125" customWidth="1"/>
    <col min="6" max="6" width="19.42578125" customWidth="1"/>
  </cols>
  <sheetData>
    <row r="1" spans="1:6" ht="33" customHeight="1" x14ac:dyDescent="0.25"/>
    <row r="2" spans="1:6" ht="28.5" customHeight="1" x14ac:dyDescent="0.25">
      <c r="A2" s="32" t="s">
        <v>219</v>
      </c>
      <c r="B2" s="33"/>
      <c r="C2" s="33"/>
      <c r="D2" s="33"/>
      <c r="E2" s="33"/>
      <c r="F2" s="33"/>
    </row>
    <row r="3" spans="1:6" ht="21" customHeight="1" thickBot="1" x14ac:dyDescent="0.3">
      <c r="A3" s="59" t="s">
        <v>218</v>
      </c>
      <c r="B3" s="59"/>
      <c r="C3" s="59"/>
      <c r="D3" s="59"/>
      <c r="E3" s="59"/>
      <c r="F3" s="59"/>
    </row>
    <row r="4" spans="1:6" ht="27.75" customHeight="1" x14ac:dyDescent="0.25">
      <c r="A4" s="12" t="s">
        <v>0</v>
      </c>
      <c r="B4" s="20" t="s">
        <v>7</v>
      </c>
      <c r="C4" s="19" t="s">
        <v>4</v>
      </c>
      <c r="D4" s="13" t="s">
        <v>5</v>
      </c>
      <c r="E4" s="13" t="s">
        <v>6</v>
      </c>
      <c r="F4" s="13" t="s">
        <v>1</v>
      </c>
    </row>
    <row r="5" spans="1:6" x14ac:dyDescent="0.25">
      <c r="A5" s="1">
        <v>41199</v>
      </c>
      <c r="B5" s="3">
        <v>653</v>
      </c>
      <c r="C5" s="3" t="s">
        <v>30</v>
      </c>
      <c r="D5" s="3" t="s">
        <v>15</v>
      </c>
      <c r="E5" s="3" t="s">
        <v>31</v>
      </c>
      <c r="F5" s="11">
        <v>32500</v>
      </c>
    </row>
    <row r="6" spans="1:6" x14ac:dyDescent="0.25">
      <c r="A6" s="1">
        <v>41240</v>
      </c>
      <c r="B6" s="3">
        <v>731</v>
      </c>
      <c r="C6" s="3" t="s">
        <v>29</v>
      </c>
      <c r="D6" s="3" t="s">
        <v>15</v>
      </c>
      <c r="E6" s="3" t="s">
        <v>31</v>
      </c>
      <c r="F6" s="11">
        <v>107100</v>
      </c>
    </row>
    <row r="7" spans="1:6" x14ac:dyDescent="0.25">
      <c r="A7" s="1">
        <v>41270</v>
      </c>
      <c r="B7" s="3">
        <v>784</v>
      </c>
      <c r="C7" s="3" t="s">
        <v>28</v>
      </c>
      <c r="D7" s="3" t="s">
        <v>15</v>
      </c>
      <c r="E7" s="3" t="s">
        <v>31</v>
      </c>
      <c r="F7" s="11">
        <v>17000</v>
      </c>
    </row>
    <row r="8" spans="1:6" x14ac:dyDescent="0.25">
      <c r="A8" s="1">
        <v>41250</v>
      </c>
      <c r="B8" s="3">
        <v>756</v>
      </c>
      <c r="C8" s="3" t="s">
        <v>27</v>
      </c>
      <c r="D8" s="3" t="s">
        <v>15</v>
      </c>
      <c r="E8" s="3" t="s">
        <v>31</v>
      </c>
      <c r="F8" s="11">
        <v>178829.8</v>
      </c>
    </row>
    <row r="9" spans="1:6" x14ac:dyDescent="0.25">
      <c r="A9" s="1"/>
      <c r="B9" s="3"/>
      <c r="C9" s="3"/>
      <c r="D9" s="3"/>
      <c r="E9" s="21" t="s">
        <v>2</v>
      </c>
      <c r="F9" s="42">
        <f>SUM(F5:F8)</f>
        <v>335429.8</v>
      </c>
    </row>
    <row r="10" spans="1:6" x14ac:dyDescent="0.25">
      <c r="A10" s="1">
        <v>40527</v>
      </c>
      <c r="B10" s="3"/>
      <c r="C10" s="3"/>
      <c r="D10" s="3" t="s">
        <v>195</v>
      </c>
      <c r="E10" s="3" t="s">
        <v>196</v>
      </c>
      <c r="F10" s="4">
        <v>23800</v>
      </c>
    </row>
    <row r="11" spans="1:6" x14ac:dyDescent="0.25">
      <c r="A11" s="1"/>
      <c r="B11" s="3"/>
      <c r="C11" s="3"/>
      <c r="D11" s="3"/>
      <c r="E11" s="21" t="s">
        <v>2</v>
      </c>
      <c r="F11" s="42">
        <f>SUM(F10)</f>
        <v>23800</v>
      </c>
    </row>
    <row r="12" spans="1:6" x14ac:dyDescent="0.25">
      <c r="A12" s="1">
        <v>41222</v>
      </c>
      <c r="B12" s="3">
        <v>449</v>
      </c>
      <c r="C12" s="3" t="s">
        <v>80</v>
      </c>
      <c r="D12" s="3" t="s">
        <v>81</v>
      </c>
      <c r="E12" s="3" t="s">
        <v>79</v>
      </c>
      <c r="F12" s="4">
        <v>12885.16</v>
      </c>
    </row>
    <row r="13" spans="1:6" x14ac:dyDescent="0.25">
      <c r="A13" s="1"/>
      <c r="B13" s="3"/>
      <c r="C13" s="3"/>
      <c r="D13" s="3"/>
      <c r="E13" s="21" t="s">
        <v>2</v>
      </c>
      <c r="F13" s="42">
        <f>SUM(F12)</f>
        <v>12885.16</v>
      </c>
    </row>
    <row r="14" spans="1:6" x14ac:dyDescent="0.25">
      <c r="A14" s="1">
        <v>40147</v>
      </c>
      <c r="B14" s="3">
        <v>672</v>
      </c>
      <c r="C14" s="3" t="s">
        <v>97</v>
      </c>
      <c r="D14" s="3" t="s">
        <v>98</v>
      </c>
      <c r="E14" s="3" t="s">
        <v>99</v>
      </c>
      <c r="F14" s="4">
        <v>80000</v>
      </c>
    </row>
    <row r="15" spans="1:6" x14ac:dyDescent="0.25">
      <c r="A15" s="1">
        <v>40154</v>
      </c>
      <c r="B15" s="3">
        <v>5702</v>
      </c>
      <c r="C15" s="3" t="s">
        <v>100</v>
      </c>
      <c r="D15" s="3" t="s">
        <v>98</v>
      </c>
      <c r="E15" s="3" t="s">
        <v>99</v>
      </c>
      <c r="F15" s="4">
        <v>9806</v>
      </c>
    </row>
    <row r="16" spans="1:6" x14ac:dyDescent="0.25">
      <c r="A16" s="1">
        <v>40198</v>
      </c>
      <c r="B16" s="3">
        <v>5704</v>
      </c>
      <c r="C16" s="3" t="s">
        <v>101</v>
      </c>
      <c r="D16" s="3" t="s">
        <v>98</v>
      </c>
      <c r="E16" s="3" t="s">
        <v>99</v>
      </c>
      <c r="F16" s="4">
        <v>42600</v>
      </c>
    </row>
    <row r="17" spans="1:6" x14ac:dyDescent="0.25">
      <c r="A17" s="1">
        <v>40386</v>
      </c>
      <c r="B17" s="2">
        <v>5706</v>
      </c>
      <c r="C17" s="3" t="s">
        <v>102</v>
      </c>
      <c r="D17" s="3" t="s">
        <v>98</v>
      </c>
      <c r="E17" s="3" t="s">
        <v>99</v>
      </c>
      <c r="F17" s="4">
        <v>6600</v>
      </c>
    </row>
    <row r="18" spans="1:6" x14ac:dyDescent="0.25">
      <c r="A18" s="1">
        <v>40483</v>
      </c>
      <c r="B18" s="2">
        <v>5703</v>
      </c>
      <c r="C18" s="3" t="s">
        <v>103</v>
      </c>
      <c r="D18" s="3" t="s">
        <v>98</v>
      </c>
      <c r="E18" s="3" t="s">
        <v>99</v>
      </c>
      <c r="F18" s="4">
        <v>22500</v>
      </c>
    </row>
    <row r="19" spans="1:6" x14ac:dyDescent="0.25">
      <c r="A19" s="1">
        <v>40493</v>
      </c>
      <c r="B19" s="2">
        <v>5707</v>
      </c>
      <c r="C19" s="3" t="s">
        <v>104</v>
      </c>
      <c r="D19" s="3" t="s">
        <v>98</v>
      </c>
      <c r="E19" s="3" t="s">
        <v>99</v>
      </c>
      <c r="F19" s="4">
        <v>6500</v>
      </c>
    </row>
    <row r="20" spans="1:6" x14ac:dyDescent="0.25">
      <c r="A20" s="1"/>
      <c r="B20" s="2"/>
      <c r="C20" s="3"/>
      <c r="D20" s="3"/>
      <c r="E20" s="21" t="s">
        <v>2</v>
      </c>
      <c r="F20" s="42">
        <f>SUM(F14:F19)</f>
        <v>168006</v>
      </c>
    </row>
    <row r="21" spans="1:6" x14ac:dyDescent="0.25">
      <c r="A21" s="1">
        <v>40247</v>
      </c>
      <c r="B21" s="2">
        <v>7550</v>
      </c>
      <c r="C21" s="3" t="s">
        <v>118</v>
      </c>
      <c r="D21" s="3" t="s">
        <v>119</v>
      </c>
      <c r="E21" s="3" t="s">
        <v>120</v>
      </c>
      <c r="F21" s="4">
        <v>33000</v>
      </c>
    </row>
    <row r="22" spans="1:6" x14ac:dyDescent="0.25">
      <c r="A22" s="1">
        <v>40913</v>
      </c>
      <c r="B22" s="2">
        <v>7551</v>
      </c>
      <c r="C22" s="3" t="s">
        <v>121</v>
      </c>
      <c r="D22" s="3" t="s">
        <v>119</v>
      </c>
      <c r="E22" s="3" t="s">
        <v>120</v>
      </c>
      <c r="F22" s="4">
        <v>29000</v>
      </c>
    </row>
    <row r="23" spans="1:6" x14ac:dyDescent="0.25">
      <c r="A23" s="1">
        <v>40995</v>
      </c>
      <c r="B23" s="2">
        <v>195</v>
      </c>
      <c r="C23" s="3" t="s">
        <v>122</v>
      </c>
      <c r="D23" s="3" t="s">
        <v>119</v>
      </c>
      <c r="E23" s="3" t="s">
        <v>120</v>
      </c>
      <c r="F23" s="4">
        <v>26880</v>
      </c>
    </row>
    <row r="24" spans="1:6" x14ac:dyDescent="0.25">
      <c r="A24" s="1">
        <v>41128</v>
      </c>
      <c r="B24" s="2">
        <v>375</v>
      </c>
      <c r="C24" s="3" t="s">
        <v>123</v>
      </c>
      <c r="D24" s="3" t="s">
        <v>119</v>
      </c>
      <c r="E24" s="3" t="s">
        <v>120</v>
      </c>
      <c r="F24" s="4">
        <v>54000</v>
      </c>
    </row>
    <row r="25" spans="1:6" x14ac:dyDescent="0.25">
      <c r="A25" s="1"/>
      <c r="B25" s="2"/>
      <c r="C25" s="3"/>
      <c r="D25" s="3"/>
      <c r="E25" s="21" t="s">
        <v>2</v>
      </c>
      <c r="F25" s="42">
        <f>SUM(F21:F24)</f>
        <v>142880</v>
      </c>
    </row>
    <row r="26" spans="1:6" x14ac:dyDescent="0.25">
      <c r="A26" s="1">
        <v>40100</v>
      </c>
      <c r="B26" s="3"/>
      <c r="C26" s="3" t="s">
        <v>177</v>
      </c>
      <c r="D26" s="3" t="s">
        <v>178</v>
      </c>
      <c r="E26" s="3" t="s">
        <v>74</v>
      </c>
      <c r="F26" s="11">
        <v>10500</v>
      </c>
    </row>
    <row r="27" spans="1:6" x14ac:dyDescent="0.25">
      <c r="A27" s="1">
        <v>40161</v>
      </c>
      <c r="B27" s="3"/>
      <c r="C27" s="3" t="s">
        <v>179</v>
      </c>
      <c r="D27" s="3" t="s">
        <v>178</v>
      </c>
      <c r="E27" s="3" t="s">
        <v>74</v>
      </c>
      <c r="F27" s="11">
        <v>18230</v>
      </c>
    </row>
    <row r="28" spans="1:6" x14ac:dyDescent="0.25">
      <c r="A28" s="1"/>
      <c r="B28" s="3"/>
      <c r="C28" s="3"/>
      <c r="D28" s="3"/>
      <c r="E28" s="21" t="s">
        <v>2</v>
      </c>
      <c r="F28" s="42">
        <f>SUM(F26:F27)</f>
        <v>28730</v>
      </c>
    </row>
    <row r="29" spans="1:6" x14ac:dyDescent="0.25">
      <c r="A29" s="1">
        <v>41119</v>
      </c>
      <c r="B29" s="3">
        <v>1024</v>
      </c>
      <c r="C29" s="3" t="s">
        <v>148</v>
      </c>
      <c r="D29" s="3" t="s">
        <v>149</v>
      </c>
      <c r="E29" s="3" t="s">
        <v>193</v>
      </c>
      <c r="F29" s="11">
        <v>17284.02</v>
      </c>
    </row>
    <row r="30" spans="1:6" x14ac:dyDescent="0.25">
      <c r="A30" s="1">
        <v>41002</v>
      </c>
      <c r="B30" s="3">
        <v>1023</v>
      </c>
      <c r="C30" s="3" t="s">
        <v>150</v>
      </c>
      <c r="D30" s="3" t="s">
        <v>149</v>
      </c>
      <c r="E30" s="3" t="s">
        <v>193</v>
      </c>
      <c r="F30" s="11">
        <v>64274.92</v>
      </c>
    </row>
    <row r="31" spans="1:6" x14ac:dyDescent="0.25">
      <c r="A31" s="1"/>
      <c r="B31" s="3"/>
      <c r="C31" s="3"/>
      <c r="D31" s="3"/>
      <c r="E31" s="21" t="s">
        <v>2</v>
      </c>
      <c r="F31" s="42">
        <f>SUM(F29:F30)</f>
        <v>81558.94</v>
      </c>
    </row>
    <row r="32" spans="1:6" x14ac:dyDescent="0.25">
      <c r="A32" s="1">
        <v>41216</v>
      </c>
      <c r="B32" s="3">
        <v>694</v>
      </c>
      <c r="C32" s="3" t="s">
        <v>33</v>
      </c>
      <c r="D32" s="3" t="s">
        <v>34</v>
      </c>
      <c r="E32" s="3" t="s">
        <v>31</v>
      </c>
      <c r="F32" s="4">
        <v>21880</v>
      </c>
    </row>
    <row r="33" spans="1:7" x14ac:dyDescent="0.25">
      <c r="A33" s="1"/>
      <c r="B33" s="3"/>
      <c r="C33" s="3"/>
      <c r="D33" s="3"/>
      <c r="E33" s="21" t="s">
        <v>2</v>
      </c>
      <c r="F33" s="42">
        <f>SUM(F32)</f>
        <v>21880</v>
      </c>
    </row>
    <row r="34" spans="1:7" x14ac:dyDescent="0.25">
      <c r="A34" s="1">
        <v>40865</v>
      </c>
      <c r="B34" s="3">
        <v>1695</v>
      </c>
      <c r="C34" s="3" t="s">
        <v>38</v>
      </c>
      <c r="D34" s="3" t="s">
        <v>39</v>
      </c>
      <c r="E34" s="3" t="s">
        <v>32</v>
      </c>
      <c r="F34" s="4">
        <v>5200</v>
      </c>
    </row>
    <row r="35" spans="1:7" x14ac:dyDescent="0.25">
      <c r="A35" s="1">
        <v>40879</v>
      </c>
      <c r="B35" s="3">
        <v>1727</v>
      </c>
      <c r="C35" s="3" t="s">
        <v>38</v>
      </c>
      <c r="D35" s="3" t="s">
        <v>39</v>
      </c>
      <c r="E35" s="3" t="s">
        <v>32</v>
      </c>
      <c r="F35" s="4">
        <v>14700</v>
      </c>
    </row>
    <row r="36" spans="1:7" x14ac:dyDescent="0.25">
      <c r="A36" s="6"/>
      <c r="B36" s="3"/>
      <c r="C36" s="3"/>
      <c r="D36" s="3"/>
      <c r="E36" s="21" t="s">
        <v>2</v>
      </c>
      <c r="F36" s="42">
        <f>SUM(F34:F35)</f>
        <v>19900</v>
      </c>
    </row>
    <row r="37" spans="1:7" x14ac:dyDescent="0.25">
      <c r="A37" s="15">
        <v>40868</v>
      </c>
      <c r="B37" s="3"/>
      <c r="C37" s="3" t="s">
        <v>40</v>
      </c>
      <c r="D37" s="14" t="s">
        <v>43</v>
      </c>
      <c r="E37" s="3" t="s">
        <v>31</v>
      </c>
      <c r="F37" s="4">
        <v>214459.67</v>
      </c>
    </row>
    <row r="38" spans="1:7" x14ac:dyDescent="0.25">
      <c r="A38" s="15">
        <v>40869</v>
      </c>
      <c r="B38" s="3"/>
      <c r="C38" s="3" t="s">
        <v>41</v>
      </c>
      <c r="D38" s="14" t="s">
        <v>43</v>
      </c>
      <c r="E38" s="3" t="s">
        <v>31</v>
      </c>
      <c r="F38" s="4">
        <v>76422</v>
      </c>
    </row>
    <row r="39" spans="1:7" x14ac:dyDescent="0.25">
      <c r="A39" s="15">
        <v>40885</v>
      </c>
      <c r="B39" s="3"/>
      <c r="C39" s="3" t="s">
        <v>42</v>
      </c>
      <c r="D39" s="14" t="s">
        <v>43</v>
      </c>
      <c r="E39" s="3" t="s">
        <v>31</v>
      </c>
      <c r="F39" s="4">
        <v>41350</v>
      </c>
    </row>
    <row r="40" spans="1:7" x14ac:dyDescent="0.25">
      <c r="A40" s="15"/>
      <c r="B40" s="3"/>
      <c r="C40" s="3"/>
      <c r="D40" s="14"/>
      <c r="E40" s="21" t="s">
        <v>2</v>
      </c>
      <c r="F40" s="42">
        <f>SUM(F37:F39)</f>
        <v>332231.67000000004</v>
      </c>
    </row>
    <row r="41" spans="1:7" x14ac:dyDescent="0.25">
      <c r="A41" s="6">
        <v>40000</v>
      </c>
      <c r="B41" s="3"/>
      <c r="C41" s="3" t="s">
        <v>44</v>
      </c>
      <c r="D41" s="3" t="s">
        <v>45</v>
      </c>
      <c r="E41" s="3" t="s">
        <v>31</v>
      </c>
      <c r="F41" s="8">
        <v>115900</v>
      </c>
    </row>
    <row r="42" spans="1:7" x14ac:dyDescent="0.25">
      <c r="A42" s="6">
        <v>40030</v>
      </c>
      <c r="B42" s="3"/>
      <c r="C42" s="3" t="s">
        <v>46</v>
      </c>
      <c r="D42" s="3" t="s">
        <v>47</v>
      </c>
      <c r="E42" s="3" t="s">
        <v>48</v>
      </c>
      <c r="F42" s="8">
        <v>32000</v>
      </c>
    </row>
    <row r="43" spans="1:7" x14ac:dyDescent="0.25">
      <c r="A43" s="6"/>
      <c r="B43" s="3"/>
      <c r="C43" s="3"/>
      <c r="D43" s="3"/>
      <c r="E43" s="21" t="s">
        <v>2</v>
      </c>
      <c r="F43" s="42">
        <f>SUM(F41:F42)</f>
        <v>147900</v>
      </c>
    </row>
    <row r="44" spans="1:7" x14ac:dyDescent="0.25">
      <c r="A44" s="1" t="s">
        <v>160</v>
      </c>
      <c r="B44" s="3">
        <v>192</v>
      </c>
      <c r="C44" s="3" t="s">
        <v>161</v>
      </c>
      <c r="D44" s="2" t="s">
        <v>162</v>
      </c>
      <c r="E44" s="3" t="s">
        <v>163</v>
      </c>
      <c r="F44" s="4">
        <v>120802.4</v>
      </c>
    </row>
    <row r="45" spans="1:7" x14ac:dyDescent="0.25">
      <c r="A45" s="1">
        <v>41025</v>
      </c>
      <c r="B45" s="3">
        <v>1928</v>
      </c>
      <c r="C45" s="3" t="s">
        <v>164</v>
      </c>
      <c r="D45" s="2" t="s">
        <v>162</v>
      </c>
      <c r="E45" s="3" t="s">
        <v>163</v>
      </c>
      <c r="F45" s="4">
        <v>11177.37</v>
      </c>
    </row>
    <row r="46" spans="1:7" x14ac:dyDescent="0.25">
      <c r="A46" s="1"/>
      <c r="B46" s="3"/>
      <c r="C46" s="3"/>
      <c r="D46" s="2"/>
      <c r="E46" s="21" t="s">
        <v>2</v>
      </c>
      <c r="F46" s="42">
        <f>SUM(F44:F45)</f>
        <v>131979.76999999999</v>
      </c>
    </row>
    <row r="47" spans="1:7" x14ac:dyDescent="0.25">
      <c r="A47" s="1">
        <v>40611</v>
      </c>
      <c r="B47" s="3"/>
      <c r="C47" s="3" t="s">
        <v>59</v>
      </c>
      <c r="D47" s="2" t="s">
        <v>60</v>
      </c>
      <c r="E47" s="3" t="s">
        <v>31</v>
      </c>
      <c r="F47" s="4">
        <v>3000</v>
      </c>
    </row>
    <row r="48" spans="1:7" x14ac:dyDescent="0.25">
      <c r="A48" s="1">
        <v>40611</v>
      </c>
      <c r="B48" s="3">
        <v>1212</v>
      </c>
      <c r="C48" s="3" t="s">
        <v>61</v>
      </c>
      <c r="D48" s="2" t="s">
        <v>60</v>
      </c>
      <c r="E48" s="3" t="s">
        <v>31</v>
      </c>
      <c r="F48" s="4">
        <v>23200</v>
      </c>
      <c r="G48">
        <v>1</v>
      </c>
    </row>
    <row r="49" spans="1:6" x14ac:dyDescent="0.25">
      <c r="A49" s="1">
        <v>40399</v>
      </c>
      <c r="B49" s="3">
        <v>439</v>
      </c>
      <c r="C49" s="3" t="s">
        <v>62</v>
      </c>
      <c r="D49" s="2" t="s">
        <v>60</v>
      </c>
      <c r="E49" s="3" t="s">
        <v>31</v>
      </c>
      <c r="F49" s="4">
        <v>96858</v>
      </c>
    </row>
    <row r="50" spans="1:6" x14ac:dyDescent="0.25">
      <c r="A50" s="1">
        <v>40402</v>
      </c>
      <c r="B50" s="3">
        <v>443</v>
      </c>
      <c r="C50" s="3" t="s">
        <v>63</v>
      </c>
      <c r="D50" s="2" t="s">
        <v>60</v>
      </c>
      <c r="E50" s="3" t="s">
        <v>31</v>
      </c>
      <c r="F50" s="4">
        <v>15300</v>
      </c>
    </row>
    <row r="51" spans="1:6" x14ac:dyDescent="0.25">
      <c r="A51" s="1">
        <v>40414</v>
      </c>
      <c r="B51" s="3">
        <v>476</v>
      </c>
      <c r="C51" s="3" t="s">
        <v>64</v>
      </c>
      <c r="D51" s="2" t="s">
        <v>60</v>
      </c>
      <c r="E51" s="3" t="s">
        <v>31</v>
      </c>
      <c r="F51" s="4">
        <v>3526.4</v>
      </c>
    </row>
    <row r="52" spans="1:6" x14ac:dyDescent="0.25">
      <c r="A52" s="1">
        <v>40431</v>
      </c>
      <c r="B52" s="3">
        <v>549</v>
      </c>
      <c r="C52" s="3" t="s">
        <v>65</v>
      </c>
      <c r="D52" s="2" t="s">
        <v>60</v>
      </c>
      <c r="E52" s="3" t="s">
        <v>31</v>
      </c>
      <c r="F52" s="4">
        <v>17786.400000000001</v>
      </c>
    </row>
    <row r="53" spans="1:6" x14ac:dyDescent="0.25">
      <c r="A53" s="1">
        <v>40442</v>
      </c>
      <c r="B53" s="3">
        <v>619</v>
      </c>
      <c r="C53" s="3" t="s">
        <v>66</v>
      </c>
      <c r="D53" s="2" t="s">
        <v>60</v>
      </c>
      <c r="E53" s="3" t="s">
        <v>31</v>
      </c>
      <c r="F53" s="4">
        <v>5916</v>
      </c>
    </row>
    <row r="54" spans="1:6" x14ac:dyDescent="0.25">
      <c r="A54" s="1"/>
      <c r="B54" s="3"/>
      <c r="C54" s="3"/>
      <c r="D54" s="2"/>
      <c r="E54" s="21" t="s">
        <v>2</v>
      </c>
      <c r="F54" s="42">
        <f>SUM(F47:F53)</f>
        <v>165586.79999999999</v>
      </c>
    </row>
    <row r="55" spans="1:6" x14ac:dyDescent="0.25">
      <c r="A55" s="1">
        <v>40857</v>
      </c>
      <c r="B55" s="2">
        <v>1595</v>
      </c>
      <c r="C55" s="3" t="s">
        <v>204</v>
      </c>
      <c r="D55" s="3" t="s">
        <v>147</v>
      </c>
      <c r="E55" s="3" t="s">
        <v>74</v>
      </c>
      <c r="F55" s="4">
        <v>93985.85</v>
      </c>
    </row>
    <row r="56" spans="1:6" x14ac:dyDescent="0.25">
      <c r="A56" s="1"/>
      <c r="B56" s="2"/>
      <c r="C56" s="3"/>
      <c r="D56" s="3"/>
      <c r="E56" s="21" t="s">
        <v>2</v>
      </c>
      <c r="F56" s="42">
        <f>SUM(F55)</f>
        <v>93985.85</v>
      </c>
    </row>
    <row r="57" spans="1:6" x14ac:dyDescent="0.25">
      <c r="A57" s="1">
        <v>40242</v>
      </c>
      <c r="B57" s="2">
        <v>9942</v>
      </c>
      <c r="C57" s="3" t="s">
        <v>200</v>
      </c>
      <c r="D57" s="3" t="s">
        <v>197</v>
      </c>
      <c r="E57" s="3" t="s">
        <v>193</v>
      </c>
      <c r="F57" s="4">
        <v>60000</v>
      </c>
    </row>
    <row r="58" spans="1:6" x14ac:dyDescent="0.25">
      <c r="A58" s="1">
        <v>40386</v>
      </c>
      <c r="B58" s="2">
        <v>394</v>
      </c>
      <c r="C58" s="3" t="s">
        <v>199</v>
      </c>
      <c r="D58" s="3" t="s">
        <v>197</v>
      </c>
      <c r="E58" s="3" t="s">
        <v>193</v>
      </c>
      <c r="F58" s="4">
        <v>38860</v>
      </c>
    </row>
    <row r="59" spans="1:6" x14ac:dyDescent="0.25">
      <c r="A59" s="1">
        <v>40381</v>
      </c>
      <c r="B59" s="2">
        <v>380</v>
      </c>
      <c r="C59" s="3" t="s">
        <v>198</v>
      </c>
      <c r="D59" s="3" t="s">
        <v>197</v>
      </c>
      <c r="E59" s="3" t="s">
        <v>193</v>
      </c>
      <c r="F59" s="4">
        <v>27350</v>
      </c>
    </row>
    <row r="60" spans="1:6" x14ac:dyDescent="0.25">
      <c r="A60" s="1">
        <v>40428</v>
      </c>
      <c r="B60" s="2">
        <v>540</v>
      </c>
      <c r="C60" s="3" t="s">
        <v>201</v>
      </c>
      <c r="D60" s="3" t="s">
        <v>197</v>
      </c>
      <c r="E60" s="3" t="s">
        <v>193</v>
      </c>
      <c r="F60" s="4">
        <v>60900</v>
      </c>
    </row>
    <row r="61" spans="1:6" x14ac:dyDescent="0.25">
      <c r="A61" s="1"/>
      <c r="B61" s="2"/>
      <c r="C61" s="3"/>
      <c r="D61" s="3"/>
      <c r="E61" s="21" t="s">
        <v>2</v>
      </c>
      <c r="F61" s="42">
        <f>SUM(F57:F60)</f>
        <v>187110</v>
      </c>
    </row>
    <row r="62" spans="1:6" x14ac:dyDescent="0.25">
      <c r="A62" s="1">
        <v>40519</v>
      </c>
      <c r="B62" s="3">
        <v>1281</v>
      </c>
      <c r="C62" s="3" t="s">
        <v>157</v>
      </c>
      <c r="D62" s="2" t="s">
        <v>158</v>
      </c>
      <c r="E62" s="3" t="s">
        <v>159</v>
      </c>
      <c r="F62" s="4">
        <v>38611.980000000003</v>
      </c>
    </row>
    <row r="63" spans="1:6" x14ac:dyDescent="0.25">
      <c r="A63" s="1"/>
      <c r="B63" s="3"/>
      <c r="C63" s="3"/>
      <c r="D63" s="3"/>
      <c r="E63" s="21" t="s">
        <v>2</v>
      </c>
      <c r="F63" s="42">
        <f>SUM(F62)</f>
        <v>38611.980000000003</v>
      </c>
    </row>
    <row r="64" spans="1:6" x14ac:dyDescent="0.25">
      <c r="A64" s="1"/>
      <c r="B64" s="3"/>
      <c r="C64" s="3"/>
      <c r="D64" s="3"/>
      <c r="E64" s="3"/>
      <c r="F64" s="11"/>
    </row>
    <row r="65" spans="1:7" x14ac:dyDescent="0.25">
      <c r="A65" s="5"/>
      <c r="B65" s="3"/>
      <c r="C65" s="3"/>
      <c r="D65" s="2"/>
      <c r="E65" s="2"/>
      <c r="F65" s="11"/>
      <c r="G65">
        <v>1</v>
      </c>
    </row>
    <row r="66" spans="1:7" ht="21" customHeight="1" x14ac:dyDescent="0.4">
      <c r="A66" s="17"/>
      <c r="B66" s="3"/>
      <c r="C66" s="18"/>
      <c r="D66" s="16"/>
      <c r="E66" s="34" t="s">
        <v>205</v>
      </c>
      <c r="F66" s="35">
        <f>F63+F61+F56+F54+F46+F43+F40+F36+F33+F31+F28+F25+F20+F13+F11+F9</f>
        <v>1932475.97</v>
      </c>
    </row>
    <row r="67" spans="1:7" ht="21" customHeight="1" x14ac:dyDescent="0.4">
      <c r="A67" s="7"/>
      <c r="B67" s="27"/>
      <c r="C67" s="28"/>
      <c r="D67" s="29"/>
      <c r="E67" s="40"/>
      <c r="F67" s="41"/>
    </row>
    <row r="68" spans="1:7" ht="19.5" customHeight="1" x14ac:dyDescent="0.4">
      <c r="A68" s="7"/>
      <c r="B68" s="27"/>
      <c r="C68" s="28"/>
      <c r="D68" s="29"/>
      <c r="E68" s="40"/>
      <c r="F68" s="41"/>
    </row>
    <row r="69" spans="1:7" ht="19.5" customHeight="1" x14ac:dyDescent="0.25">
      <c r="A69" s="7"/>
      <c r="B69" s="27"/>
      <c r="C69" s="28"/>
      <c r="D69" s="29"/>
      <c r="E69" s="30"/>
      <c r="F69" s="31"/>
    </row>
    <row r="70" spans="1:7" ht="19.5" customHeight="1" x14ac:dyDescent="0.25">
      <c r="A70" s="7"/>
      <c r="B70" s="27"/>
      <c r="C70" s="37" t="s">
        <v>206</v>
      </c>
      <c r="D70" s="29"/>
      <c r="E70" s="38" t="s">
        <v>208</v>
      </c>
      <c r="F70" s="31"/>
    </row>
    <row r="71" spans="1:7" ht="15.75" x14ac:dyDescent="0.25">
      <c r="A71" s="7"/>
      <c r="B71" s="27"/>
      <c r="C71" s="37" t="s">
        <v>207</v>
      </c>
      <c r="D71" s="29"/>
      <c r="E71" s="39" t="s">
        <v>209</v>
      </c>
      <c r="F71" s="31"/>
    </row>
    <row r="72" spans="1:7" ht="17.25" customHeight="1" x14ac:dyDescent="0.25">
      <c r="A72" s="7"/>
      <c r="B72" s="27"/>
      <c r="C72" s="28"/>
      <c r="D72" s="29"/>
      <c r="E72" s="30"/>
      <c r="F72" s="31"/>
    </row>
    <row r="73" spans="1:7" ht="15.75" x14ac:dyDescent="0.25">
      <c r="A73" s="60" t="s">
        <v>3</v>
      </c>
      <c r="B73" s="60"/>
      <c r="C73" s="60"/>
      <c r="D73" s="60"/>
      <c r="E73" s="60"/>
    </row>
    <row r="74" spans="1:7" x14ac:dyDescent="0.25">
      <c r="F74" s="36"/>
    </row>
    <row r="75" spans="1:7" x14ac:dyDescent="0.25">
      <c r="F75" s="36"/>
    </row>
    <row r="76" spans="1:7" ht="15.75" x14ac:dyDescent="0.25">
      <c r="E76" s="38"/>
      <c r="F76" s="36"/>
    </row>
    <row r="77" spans="1:7" x14ac:dyDescent="0.25">
      <c r="E77" s="39"/>
      <c r="F77" s="36"/>
    </row>
    <row r="78" spans="1:7" x14ac:dyDescent="0.25">
      <c r="F78" s="36"/>
    </row>
    <row r="79" spans="1:7" x14ac:dyDescent="0.25">
      <c r="F79" s="36"/>
    </row>
    <row r="80" spans="1:7" x14ac:dyDescent="0.25">
      <c r="F80" s="36"/>
    </row>
    <row r="81" spans="6:6" x14ac:dyDescent="0.25">
      <c r="F81" s="36"/>
    </row>
    <row r="82" spans="6:6" x14ac:dyDescent="0.25">
      <c r="F82" s="36"/>
    </row>
    <row r="83" spans="6:6" x14ac:dyDescent="0.25">
      <c r="F83" s="36"/>
    </row>
    <row r="84" spans="6:6" x14ac:dyDescent="0.25">
      <c r="F84" s="36"/>
    </row>
    <row r="85" spans="6:6" x14ac:dyDescent="0.25">
      <c r="F85" s="36"/>
    </row>
  </sheetData>
  <autoFilter ref="E1:E401"/>
  <mergeCells count="2">
    <mergeCell ref="A3:F3"/>
    <mergeCell ref="A73:E73"/>
  </mergeCells>
  <pageMargins left="0.7" right="0.7" top="0.75" bottom="0.75" header="0.3" footer="0.3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19"/>
  <sheetViews>
    <sheetView topLeftCell="A158" zoomScaleNormal="100" workbookViewId="0">
      <selection activeCell="D12" sqref="D12"/>
    </sheetView>
  </sheetViews>
  <sheetFormatPr baseColWidth="10" defaultRowHeight="15" x14ac:dyDescent="0.25"/>
  <cols>
    <col min="1" max="1" width="11.5703125" customWidth="1"/>
    <col min="2" max="2" width="10.140625" customWidth="1"/>
    <col min="3" max="3" width="20.28515625" customWidth="1"/>
    <col min="4" max="4" width="28.28515625" customWidth="1"/>
    <col min="5" max="5" width="32.5703125" customWidth="1"/>
    <col min="6" max="6" width="19.42578125" customWidth="1"/>
  </cols>
  <sheetData>
    <row r="1" spans="1:6" ht="33" customHeight="1" x14ac:dyDescent="0.25"/>
    <row r="2" spans="1:6" ht="28.5" customHeight="1" x14ac:dyDescent="0.25">
      <c r="A2" s="32" t="s">
        <v>8</v>
      </c>
      <c r="B2" s="33"/>
      <c r="C2" s="33"/>
      <c r="D2" s="33"/>
      <c r="E2" s="33"/>
      <c r="F2" s="33"/>
    </row>
    <row r="3" spans="1:6" ht="21" customHeight="1" thickBot="1" x14ac:dyDescent="0.3">
      <c r="A3" s="59" t="s">
        <v>228</v>
      </c>
      <c r="B3" s="59"/>
      <c r="C3" s="59"/>
      <c r="D3" s="59"/>
      <c r="E3" s="59"/>
      <c r="F3" s="59"/>
    </row>
    <row r="4" spans="1:6" ht="27.75" customHeight="1" x14ac:dyDescent="0.25">
      <c r="A4" s="12" t="s">
        <v>0</v>
      </c>
      <c r="B4" s="20" t="s">
        <v>7</v>
      </c>
      <c r="C4" s="19" t="s">
        <v>4</v>
      </c>
      <c r="D4" s="13" t="s">
        <v>5</v>
      </c>
      <c r="E4" s="13" t="s">
        <v>6</v>
      </c>
      <c r="F4" s="13" t="s">
        <v>1</v>
      </c>
    </row>
    <row r="5" spans="1:6" x14ac:dyDescent="0.25">
      <c r="A5" s="1">
        <v>44931</v>
      </c>
      <c r="B5" s="3">
        <v>2631</v>
      </c>
      <c r="C5" s="3" t="s">
        <v>212</v>
      </c>
      <c r="D5" s="3" t="s">
        <v>9</v>
      </c>
      <c r="E5" s="3" t="s">
        <v>10</v>
      </c>
      <c r="F5" s="4">
        <v>20926.830000000002</v>
      </c>
    </row>
    <row r="6" spans="1:6" x14ac:dyDescent="0.25">
      <c r="A6" s="1">
        <v>44945</v>
      </c>
      <c r="B6" s="3">
        <v>2647</v>
      </c>
      <c r="C6" s="3" t="s">
        <v>213</v>
      </c>
      <c r="D6" s="3" t="s">
        <v>9</v>
      </c>
      <c r="E6" s="3" t="s">
        <v>10</v>
      </c>
      <c r="F6" s="4">
        <v>22028.240000000002</v>
      </c>
    </row>
    <row r="7" spans="1:6" x14ac:dyDescent="0.25">
      <c r="A7" s="1">
        <v>44943</v>
      </c>
      <c r="B7" s="3">
        <v>2639</v>
      </c>
      <c r="C7" s="3" t="s">
        <v>214</v>
      </c>
      <c r="D7" s="3" t="s">
        <v>9</v>
      </c>
      <c r="E7" s="3" t="s">
        <v>10</v>
      </c>
      <c r="F7" s="4">
        <v>75039.67</v>
      </c>
    </row>
    <row r="8" spans="1:6" x14ac:dyDescent="0.25">
      <c r="A8" s="1">
        <v>44936</v>
      </c>
      <c r="B8" s="3">
        <v>2634</v>
      </c>
      <c r="C8" s="3" t="s">
        <v>215</v>
      </c>
      <c r="D8" s="3" t="s">
        <v>9</v>
      </c>
      <c r="E8" s="3" t="s">
        <v>10</v>
      </c>
      <c r="F8" s="4">
        <v>65468.23</v>
      </c>
    </row>
    <row r="9" spans="1:6" x14ac:dyDescent="0.25">
      <c r="A9" s="1">
        <v>44953</v>
      </c>
      <c r="B9" s="3">
        <v>2648</v>
      </c>
      <c r="C9" s="3" t="s">
        <v>216</v>
      </c>
      <c r="D9" s="3" t="s">
        <v>9</v>
      </c>
      <c r="E9" s="3" t="s">
        <v>10</v>
      </c>
      <c r="F9" s="4">
        <v>28636.71</v>
      </c>
    </row>
    <row r="10" spans="1:6" x14ac:dyDescent="0.25">
      <c r="A10" s="1">
        <v>44929</v>
      </c>
      <c r="B10" s="3">
        <v>2628</v>
      </c>
      <c r="C10" s="3" t="s">
        <v>217</v>
      </c>
      <c r="D10" s="3" t="s">
        <v>9</v>
      </c>
      <c r="E10" s="3" t="s">
        <v>10</v>
      </c>
      <c r="F10" s="4">
        <v>84096.18</v>
      </c>
    </row>
    <row r="11" spans="1:6" x14ac:dyDescent="0.25">
      <c r="A11" s="1">
        <v>45210</v>
      </c>
      <c r="B11" s="3">
        <v>2901</v>
      </c>
      <c r="C11" s="3" t="s">
        <v>224</v>
      </c>
      <c r="D11" s="3" t="s">
        <v>9</v>
      </c>
      <c r="E11" s="3" t="s">
        <v>10</v>
      </c>
      <c r="F11" s="4">
        <v>46628.27</v>
      </c>
    </row>
    <row r="12" spans="1:6" x14ac:dyDescent="0.25">
      <c r="A12" s="1">
        <v>45202</v>
      </c>
      <c r="B12" s="3">
        <v>2898</v>
      </c>
      <c r="C12" s="3" t="s">
        <v>225</v>
      </c>
      <c r="D12" s="3" t="s">
        <v>9</v>
      </c>
      <c r="E12" s="3" t="s">
        <v>10</v>
      </c>
      <c r="F12" s="4">
        <v>47056.65</v>
      </c>
    </row>
    <row r="13" spans="1:6" x14ac:dyDescent="0.25">
      <c r="A13" s="1">
        <v>45225</v>
      </c>
      <c r="B13" s="3">
        <v>2914</v>
      </c>
      <c r="C13" s="3" t="s">
        <v>227</v>
      </c>
      <c r="D13" s="3" t="s">
        <v>9</v>
      </c>
      <c r="E13" s="3" t="s">
        <v>10</v>
      </c>
      <c r="F13" s="4">
        <v>63085.3</v>
      </c>
    </row>
    <row r="14" spans="1:6" x14ac:dyDescent="0.25">
      <c r="A14" s="1">
        <v>45202</v>
      </c>
      <c r="B14" s="3">
        <v>2898</v>
      </c>
      <c r="C14" s="3" t="s">
        <v>226</v>
      </c>
      <c r="D14" s="3" t="s">
        <v>9</v>
      </c>
      <c r="E14" s="3" t="s">
        <v>10</v>
      </c>
      <c r="F14" s="4">
        <v>112456.4</v>
      </c>
    </row>
    <row r="15" spans="1:6" x14ac:dyDescent="0.25">
      <c r="A15" s="1">
        <v>45250</v>
      </c>
      <c r="B15" s="3">
        <v>2943</v>
      </c>
      <c r="C15" s="3" t="s">
        <v>262</v>
      </c>
      <c r="D15" s="3" t="s">
        <v>9</v>
      </c>
      <c r="E15" s="3" t="s">
        <v>10</v>
      </c>
      <c r="F15" s="4">
        <v>63234.64</v>
      </c>
    </row>
    <row r="16" spans="1:6" x14ac:dyDescent="0.25">
      <c r="A16" s="1">
        <v>45242</v>
      </c>
      <c r="B16" s="3">
        <v>2940</v>
      </c>
      <c r="C16" s="3" t="s">
        <v>263</v>
      </c>
      <c r="D16" s="3" t="s">
        <v>9</v>
      </c>
      <c r="E16" s="3" t="s">
        <v>10</v>
      </c>
      <c r="F16" s="4">
        <v>20571.29</v>
      </c>
    </row>
    <row r="17" spans="1:7" x14ac:dyDescent="0.25">
      <c r="A17" s="1">
        <v>45259</v>
      </c>
      <c r="B17" s="3">
        <v>2936</v>
      </c>
      <c r="C17" s="3" t="s">
        <v>264</v>
      </c>
      <c r="D17" s="3" t="s">
        <v>9</v>
      </c>
      <c r="E17" s="3" t="s">
        <v>10</v>
      </c>
      <c r="F17" s="4">
        <v>79542.34</v>
      </c>
    </row>
    <row r="18" spans="1:7" x14ac:dyDescent="0.25">
      <c r="A18" s="1"/>
      <c r="B18" s="3"/>
      <c r="C18" s="3"/>
      <c r="D18" s="3"/>
      <c r="E18" s="21" t="s">
        <v>2</v>
      </c>
      <c r="F18" s="10">
        <f>SUM(F5:F17)</f>
        <v>728770.75</v>
      </c>
      <c r="G18">
        <v>1</v>
      </c>
    </row>
    <row r="19" spans="1:7" hidden="1" x14ac:dyDescent="0.25">
      <c r="A19" s="1">
        <v>42979</v>
      </c>
      <c r="B19" s="3">
        <v>4812</v>
      </c>
      <c r="C19" s="3" t="s">
        <v>11</v>
      </c>
      <c r="D19" s="3" t="s">
        <v>12</v>
      </c>
      <c r="E19" s="3" t="s">
        <v>13</v>
      </c>
      <c r="F19" s="4">
        <v>22693.47</v>
      </c>
    </row>
    <row r="20" spans="1:7" x14ac:dyDescent="0.25">
      <c r="A20" s="1"/>
      <c r="B20" s="3"/>
      <c r="C20" s="3"/>
      <c r="D20" s="3"/>
      <c r="E20" s="21" t="s">
        <v>2</v>
      </c>
      <c r="F20" s="10">
        <f>SUM(F19)</f>
        <v>22693.47</v>
      </c>
      <c r="G20">
        <v>1</v>
      </c>
    </row>
    <row r="21" spans="1:7" hidden="1" x14ac:dyDescent="0.25">
      <c r="A21" s="1">
        <v>41285</v>
      </c>
      <c r="B21" s="3">
        <v>811</v>
      </c>
      <c r="C21" s="3" t="s">
        <v>26</v>
      </c>
      <c r="D21" s="3" t="s">
        <v>15</v>
      </c>
      <c r="E21" s="3" t="s">
        <v>31</v>
      </c>
      <c r="F21" s="11">
        <v>22680</v>
      </c>
    </row>
    <row r="22" spans="1:7" hidden="1" x14ac:dyDescent="0.25">
      <c r="A22" s="1">
        <v>41297</v>
      </c>
      <c r="B22" s="3">
        <v>823</v>
      </c>
      <c r="C22" s="3" t="s">
        <v>25</v>
      </c>
      <c r="D22" s="3" t="s">
        <v>15</v>
      </c>
      <c r="E22" s="3" t="s">
        <v>31</v>
      </c>
      <c r="F22" s="11">
        <v>12000</v>
      </c>
    </row>
    <row r="23" spans="1:7" hidden="1" x14ac:dyDescent="0.25">
      <c r="A23" s="1">
        <v>41331</v>
      </c>
      <c r="B23" s="3">
        <v>886</v>
      </c>
      <c r="C23" s="3" t="s">
        <v>24</v>
      </c>
      <c r="D23" s="3" t="s">
        <v>15</v>
      </c>
      <c r="E23" s="3" t="s">
        <v>31</v>
      </c>
      <c r="F23" s="11">
        <v>42400</v>
      </c>
    </row>
    <row r="24" spans="1:7" hidden="1" x14ac:dyDescent="0.25">
      <c r="A24" s="1">
        <v>41319</v>
      </c>
      <c r="B24" s="3">
        <v>880</v>
      </c>
      <c r="C24" s="3" t="s">
        <v>23</v>
      </c>
      <c r="D24" s="3" t="s">
        <v>15</v>
      </c>
      <c r="E24" s="3" t="s">
        <v>31</v>
      </c>
      <c r="F24" s="11">
        <v>144483</v>
      </c>
    </row>
    <row r="25" spans="1:7" hidden="1" x14ac:dyDescent="0.25">
      <c r="A25" s="1">
        <v>41373</v>
      </c>
      <c r="B25" s="3">
        <v>951</v>
      </c>
      <c r="C25" s="3" t="s">
        <v>22</v>
      </c>
      <c r="D25" s="3" t="s">
        <v>15</v>
      </c>
      <c r="E25" s="3" t="s">
        <v>31</v>
      </c>
      <c r="F25" s="11">
        <v>54050</v>
      </c>
    </row>
    <row r="26" spans="1:7" hidden="1" x14ac:dyDescent="0.25">
      <c r="A26" s="1">
        <v>41415</v>
      </c>
      <c r="B26" s="3">
        <v>1006</v>
      </c>
      <c r="C26" s="3" t="s">
        <v>17</v>
      </c>
      <c r="D26" s="3" t="s">
        <v>15</v>
      </c>
      <c r="E26" s="3" t="s">
        <v>31</v>
      </c>
      <c r="F26" s="11">
        <v>30795</v>
      </c>
    </row>
    <row r="27" spans="1:7" hidden="1" x14ac:dyDescent="0.25">
      <c r="A27" s="1">
        <v>41537</v>
      </c>
      <c r="B27" s="3">
        <v>1215</v>
      </c>
      <c r="C27" s="3" t="s">
        <v>21</v>
      </c>
      <c r="D27" s="3" t="s">
        <v>15</v>
      </c>
      <c r="E27" s="3" t="s">
        <v>31</v>
      </c>
      <c r="F27" s="11">
        <v>61458</v>
      </c>
    </row>
    <row r="28" spans="1:7" hidden="1" x14ac:dyDescent="0.25">
      <c r="A28" s="1">
        <v>41563</v>
      </c>
      <c r="B28" s="3">
        <v>1246</v>
      </c>
      <c r="C28" s="3" t="s">
        <v>20</v>
      </c>
      <c r="D28" s="3" t="s">
        <v>15</v>
      </c>
      <c r="E28" s="3" t="s">
        <v>31</v>
      </c>
      <c r="F28" s="11">
        <v>118560</v>
      </c>
    </row>
    <row r="29" spans="1:7" hidden="1" x14ac:dyDescent="0.25">
      <c r="A29" s="1">
        <v>41628</v>
      </c>
      <c r="B29" s="3">
        <v>1318</v>
      </c>
      <c r="C29" s="3" t="s">
        <v>19</v>
      </c>
      <c r="D29" s="3" t="s">
        <v>15</v>
      </c>
      <c r="E29" s="3" t="s">
        <v>31</v>
      </c>
      <c r="F29" s="11">
        <v>165660</v>
      </c>
    </row>
    <row r="30" spans="1:7" hidden="1" x14ac:dyDescent="0.25">
      <c r="A30" s="1">
        <v>41740</v>
      </c>
      <c r="B30" s="3">
        <v>1549</v>
      </c>
      <c r="C30" s="3" t="s">
        <v>14</v>
      </c>
      <c r="D30" s="3" t="s">
        <v>15</v>
      </c>
      <c r="E30" s="3" t="s">
        <v>31</v>
      </c>
      <c r="F30" s="4">
        <v>16000</v>
      </c>
    </row>
    <row r="31" spans="1:7" hidden="1" x14ac:dyDescent="0.25">
      <c r="A31" s="1">
        <v>41669</v>
      </c>
      <c r="B31" s="3">
        <v>1413</v>
      </c>
      <c r="C31" s="3" t="s">
        <v>16</v>
      </c>
      <c r="D31" s="3" t="s">
        <v>15</v>
      </c>
      <c r="E31" s="3" t="s">
        <v>31</v>
      </c>
      <c r="F31" s="4">
        <v>48000</v>
      </c>
    </row>
    <row r="32" spans="1:7" hidden="1" x14ac:dyDescent="0.25">
      <c r="A32" s="1">
        <v>41719</v>
      </c>
      <c r="B32" s="3">
        <v>1490</v>
      </c>
      <c r="C32" s="3" t="s">
        <v>17</v>
      </c>
      <c r="D32" s="3" t="s">
        <v>15</v>
      </c>
      <c r="E32" s="3" t="s">
        <v>31</v>
      </c>
      <c r="F32" s="4">
        <v>36000</v>
      </c>
    </row>
    <row r="33" spans="1:7" hidden="1" x14ac:dyDescent="0.25">
      <c r="A33" s="1">
        <v>41711</v>
      </c>
      <c r="B33" s="3">
        <v>1445</v>
      </c>
      <c r="C33" s="3" t="s">
        <v>18</v>
      </c>
      <c r="D33" s="3" t="s">
        <v>15</v>
      </c>
      <c r="E33" s="3" t="s">
        <v>31</v>
      </c>
      <c r="F33" s="4">
        <v>87920</v>
      </c>
    </row>
    <row r="34" spans="1:7" x14ac:dyDescent="0.25">
      <c r="A34" s="1"/>
      <c r="B34" s="3"/>
      <c r="C34" s="3"/>
      <c r="D34" s="3"/>
      <c r="E34" s="21" t="s">
        <v>2</v>
      </c>
      <c r="F34" s="10">
        <f>SUM(F21:F33)</f>
        <v>840006</v>
      </c>
      <c r="G34">
        <v>1</v>
      </c>
    </row>
    <row r="35" spans="1:7" hidden="1" x14ac:dyDescent="0.25">
      <c r="A35" s="1">
        <v>42776</v>
      </c>
      <c r="B35" s="3">
        <v>4108</v>
      </c>
      <c r="C35" s="3" t="s">
        <v>11</v>
      </c>
      <c r="D35" s="3" t="s">
        <v>73</v>
      </c>
      <c r="E35" s="3" t="s">
        <v>74</v>
      </c>
      <c r="F35" s="4">
        <v>13000</v>
      </c>
    </row>
    <row r="36" spans="1:7" x14ac:dyDescent="0.25">
      <c r="A36" s="1"/>
      <c r="B36" s="3"/>
      <c r="C36" s="3"/>
      <c r="D36" s="3"/>
      <c r="E36" s="21" t="s">
        <v>75</v>
      </c>
      <c r="F36" s="9">
        <f>SUM(F35)</f>
        <v>13000</v>
      </c>
      <c r="G36">
        <v>1</v>
      </c>
    </row>
    <row r="37" spans="1:7" hidden="1" x14ac:dyDescent="0.25">
      <c r="A37" s="1">
        <v>43062</v>
      </c>
      <c r="B37" s="3">
        <v>5116</v>
      </c>
      <c r="C37" s="3" t="s">
        <v>76</v>
      </c>
      <c r="D37" s="3" t="s">
        <v>77</v>
      </c>
      <c r="E37" s="3" t="s">
        <v>78</v>
      </c>
      <c r="F37" s="4">
        <v>7965</v>
      </c>
    </row>
    <row r="38" spans="1:7" x14ac:dyDescent="0.25">
      <c r="A38" s="1"/>
      <c r="B38" s="3"/>
      <c r="C38" s="3"/>
      <c r="D38" s="3"/>
      <c r="E38" s="21" t="s">
        <v>75</v>
      </c>
      <c r="F38" s="9">
        <f>SUM(F37)</f>
        <v>7965</v>
      </c>
      <c r="G38">
        <v>1</v>
      </c>
    </row>
    <row r="39" spans="1:7" hidden="1" x14ac:dyDescent="0.25">
      <c r="A39" s="1">
        <v>43077</v>
      </c>
      <c r="B39" s="3">
        <v>409</v>
      </c>
      <c r="C39" s="3" t="s">
        <v>82</v>
      </c>
      <c r="D39" s="3" t="s">
        <v>81</v>
      </c>
      <c r="E39" s="3" t="s">
        <v>79</v>
      </c>
      <c r="F39" s="4">
        <v>20000</v>
      </c>
    </row>
    <row r="40" spans="1:7" hidden="1" x14ac:dyDescent="0.25">
      <c r="A40" s="1">
        <v>43081</v>
      </c>
      <c r="B40" s="3">
        <v>789</v>
      </c>
      <c r="C40" s="3" t="s">
        <v>83</v>
      </c>
      <c r="D40" s="3" t="s">
        <v>81</v>
      </c>
      <c r="E40" s="3" t="s">
        <v>79</v>
      </c>
      <c r="F40" s="4">
        <v>4825.32</v>
      </c>
    </row>
    <row r="41" spans="1:7" x14ac:dyDescent="0.25">
      <c r="A41" s="1"/>
      <c r="B41" s="3"/>
      <c r="C41" s="3"/>
      <c r="D41" s="3"/>
      <c r="E41" s="21" t="s">
        <v>75</v>
      </c>
      <c r="F41" s="9">
        <f>SUM(F39:F40)</f>
        <v>24825.32</v>
      </c>
      <c r="G41">
        <v>1</v>
      </c>
    </row>
    <row r="42" spans="1:7" hidden="1" x14ac:dyDescent="0.25">
      <c r="A42" s="1">
        <v>43173</v>
      </c>
      <c r="B42" s="2">
        <v>5400</v>
      </c>
      <c r="C42" s="3" t="s">
        <v>84</v>
      </c>
      <c r="D42" s="3" t="s">
        <v>85</v>
      </c>
      <c r="E42" s="3" t="s">
        <v>74</v>
      </c>
      <c r="F42" s="4">
        <v>72400.5</v>
      </c>
    </row>
    <row r="43" spans="1:7" x14ac:dyDescent="0.25">
      <c r="A43" s="1"/>
      <c r="B43" s="2"/>
      <c r="C43" s="3"/>
      <c r="D43" s="3"/>
      <c r="E43" s="21" t="s">
        <v>75</v>
      </c>
      <c r="F43" s="9">
        <f>SUM(F42)</f>
        <v>72400.5</v>
      </c>
      <c r="G43">
        <v>1</v>
      </c>
    </row>
    <row r="44" spans="1:7" x14ac:dyDescent="0.25">
      <c r="A44" s="1">
        <v>45266</v>
      </c>
      <c r="B44" s="2">
        <v>51</v>
      </c>
      <c r="C44" s="3" t="s">
        <v>243</v>
      </c>
      <c r="D44" s="3" t="s">
        <v>241</v>
      </c>
      <c r="E44" s="3" t="s">
        <v>242</v>
      </c>
      <c r="F44" s="4">
        <v>57499</v>
      </c>
    </row>
    <row r="45" spans="1:7" x14ac:dyDescent="0.25">
      <c r="A45" s="1"/>
      <c r="B45" s="2"/>
      <c r="C45" s="3"/>
      <c r="D45" s="3"/>
      <c r="E45" s="21" t="s">
        <v>75</v>
      </c>
      <c r="F45" s="9">
        <f>F44</f>
        <v>57499</v>
      </c>
      <c r="G45">
        <v>1</v>
      </c>
    </row>
    <row r="46" spans="1:7" hidden="1" x14ac:dyDescent="0.25">
      <c r="A46" s="1">
        <v>43007</v>
      </c>
      <c r="B46" s="3">
        <v>4899</v>
      </c>
      <c r="C46" s="3" t="s">
        <v>86</v>
      </c>
      <c r="D46" s="3" t="s">
        <v>87</v>
      </c>
      <c r="E46" s="3" t="s">
        <v>88</v>
      </c>
      <c r="F46" s="4">
        <v>29168</v>
      </c>
    </row>
    <row r="47" spans="1:7" hidden="1" x14ac:dyDescent="0.25">
      <c r="A47" s="1">
        <v>43031</v>
      </c>
      <c r="B47" s="3">
        <v>4956</v>
      </c>
      <c r="C47" s="3" t="s">
        <v>89</v>
      </c>
      <c r="D47" s="3" t="s">
        <v>87</v>
      </c>
      <c r="E47" s="3" t="s">
        <v>88</v>
      </c>
      <c r="F47" s="4">
        <v>25657.1</v>
      </c>
    </row>
    <row r="48" spans="1:7" hidden="1" x14ac:dyDescent="0.25">
      <c r="A48" s="1">
        <v>43052</v>
      </c>
      <c r="B48" s="3">
        <v>5021</v>
      </c>
      <c r="C48" s="3" t="s">
        <v>90</v>
      </c>
      <c r="D48" s="3" t="s">
        <v>87</v>
      </c>
      <c r="E48" s="3" t="s">
        <v>88</v>
      </c>
      <c r="F48" s="4">
        <v>2738.4</v>
      </c>
    </row>
    <row r="49" spans="1:7" hidden="1" x14ac:dyDescent="0.25">
      <c r="A49" s="1">
        <v>43056</v>
      </c>
      <c r="B49" s="3">
        <v>5038</v>
      </c>
      <c r="C49" s="3" t="s">
        <v>91</v>
      </c>
      <c r="D49" s="3" t="s">
        <v>87</v>
      </c>
      <c r="E49" s="3" t="s">
        <v>88</v>
      </c>
      <c r="F49" s="4">
        <v>14811.2</v>
      </c>
    </row>
    <row r="50" spans="1:7" hidden="1" x14ac:dyDescent="0.25">
      <c r="A50" s="1">
        <v>43063</v>
      </c>
      <c r="B50" s="3">
        <v>5060</v>
      </c>
      <c r="C50" s="3" t="s">
        <v>92</v>
      </c>
      <c r="D50" s="3" t="s">
        <v>87</v>
      </c>
      <c r="E50" s="3" t="s">
        <v>88</v>
      </c>
      <c r="F50" s="4">
        <v>12714</v>
      </c>
    </row>
    <row r="51" spans="1:7" hidden="1" x14ac:dyDescent="0.25">
      <c r="A51" s="1">
        <v>43069</v>
      </c>
      <c r="B51" s="3">
        <v>5079</v>
      </c>
      <c r="C51" s="3" t="s">
        <v>93</v>
      </c>
      <c r="D51" s="3" t="s">
        <v>87</v>
      </c>
      <c r="E51" s="3" t="s">
        <v>88</v>
      </c>
      <c r="F51" s="4">
        <v>6300</v>
      </c>
    </row>
    <row r="52" spans="1:7" hidden="1" x14ac:dyDescent="0.25">
      <c r="A52" s="1">
        <v>43080</v>
      </c>
      <c r="B52" s="3">
        <v>5120</v>
      </c>
      <c r="C52" s="3" t="s">
        <v>94</v>
      </c>
      <c r="D52" s="3" t="s">
        <v>87</v>
      </c>
      <c r="E52" s="3" t="s">
        <v>88</v>
      </c>
      <c r="F52" s="4">
        <v>22918</v>
      </c>
    </row>
    <row r="53" spans="1:7" hidden="1" x14ac:dyDescent="0.25">
      <c r="A53" s="1">
        <v>43105</v>
      </c>
      <c r="B53" s="3">
        <v>7160</v>
      </c>
      <c r="C53" s="3" t="s">
        <v>95</v>
      </c>
      <c r="D53" s="3" t="s">
        <v>87</v>
      </c>
      <c r="E53" s="3" t="s">
        <v>88</v>
      </c>
      <c r="F53" s="4">
        <v>6230</v>
      </c>
    </row>
    <row r="54" spans="1:7" hidden="1" x14ac:dyDescent="0.25">
      <c r="A54" s="1">
        <v>43131</v>
      </c>
      <c r="B54" s="3">
        <v>5402</v>
      </c>
      <c r="C54" s="3" t="s">
        <v>96</v>
      </c>
      <c r="D54" s="3" t="s">
        <v>87</v>
      </c>
      <c r="E54" s="3" t="s">
        <v>88</v>
      </c>
      <c r="F54" s="4">
        <v>6821</v>
      </c>
    </row>
    <row r="55" spans="1:7" x14ac:dyDescent="0.25">
      <c r="A55" s="1"/>
      <c r="B55" s="3"/>
      <c r="C55" s="3"/>
      <c r="D55" s="3"/>
      <c r="E55" s="21" t="s">
        <v>75</v>
      </c>
      <c r="F55" s="9">
        <f>SUM(F46:F54)</f>
        <v>127357.7</v>
      </c>
      <c r="G55">
        <v>1</v>
      </c>
    </row>
    <row r="56" spans="1:7" hidden="1" x14ac:dyDescent="0.25">
      <c r="A56" s="1">
        <v>43354</v>
      </c>
      <c r="B56" s="2">
        <v>5996</v>
      </c>
      <c r="C56" s="3" t="s">
        <v>210</v>
      </c>
      <c r="D56" s="3" t="s">
        <v>105</v>
      </c>
      <c r="E56" s="3" t="s">
        <v>88</v>
      </c>
      <c r="F56" s="4">
        <v>9027</v>
      </c>
    </row>
    <row r="57" spans="1:7" x14ac:dyDescent="0.25">
      <c r="A57" s="1"/>
      <c r="B57" s="2"/>
      <c r="C57" s="3"/>
      <c r="D57" s="3"/>
      <c r="E57" s="21" t="s">
        <v>75</v>
      </c>
      <c r="F57" s="9">
        <f>SUM(F56:F56)</f>
        <v>9027</v>
      </c>
      <c r="G57">
        <v>1</v>
      </c>
    </row>
    <row r="58" spans="1:7" x14ac:dyDescent="0.25">
      <c r="A58" s="1">
        <v>45261</v>
      </c>
      <c r="B58" s="2">
        <v>2950</v>
      </c>
      <c r="C58" s="3" t="s">
        <v>253</v>
      </c>
      <c r="D58" s="3" t="s">
        <v>252</v>
      </c>
      <c r="E58" s="3" t="s">
        <v>255</v>
      </c>
      <c r="F58" s="4">
        <v>136494.85999999999</v>
      </c>
    </row>
    <row r="59" spans="1:7" x14ac:dyDescent="0.25">
      <c r="A59" s="1">
        <v>45261</v>
      </c>
      <c r="B59" s="2">
        <v>2952</v>
      </c>
      <c r="C59" s="3" t="s">
        <v>254</v>
      </c>
      <c r="D59" s="3" t="s">
        <v>252</v>
      </c>
      <c r="E59" s="3" t="s">
        <v>255</v>
      </c>
      <c r="F59" s="4">
        <v>81503</v>
      </c>
    </row>
    <row r="60" spans="1:7" x14ac:dyDescent="0.25">
      <c r="A60" s="1"/>
      <c r="B60" s="2"/>
      <c r="C60" s="3"/>
      <c r="D60" s="3"/>
      <c r="E60" s="21" t="s">
        <v>75</v>
      </c>
      <c r="F60" s="9">
        <f>F59+F58</f>
        <v>217997.86</v>
      </c>
      <c r="G60">
        <v>1</v>
      </c>
    </row>
    <row r="61" spans="1:7" hidden="1" x14ac:dyDescent="0.25">
      <c r="A61" s="1">
        <v>42480</v>
      </c>
      <c r="B61" s="2">
        <v>3813</v>
      </c>
      <c r="C61" s="3" t="s">
        <v>106</v>
      </c>
      <c r="D61" s="3" t="s">
        <v>107</v>
      </c>
      <c r="E61" s="3" t="s">
        <v>108</v>
      </c>
      <c r="F61" s="4">
        <v>8702</v>
      </c>
    </row>
    <row r="62" spans="1:7" hidden="1" x14ac:dyDescent="0.25">
      <c r="A62" s="1">
        <v>42560</v>
      </c>
      <c r="B62" s="2">
        <v>3331</v>
      </c>
      <c r="C62" s="3" t="s">
        <v>109</v>
      </c>
      <c r="D62" s="3" t="s">
        <v>110</v>
      </c>
      <c r="E62" s="3" t="s">
        <v>111</v>
      </c>
      <c r="F62" s="4">
        <v>6447</v>
      </c>
    </row>
    <row r="63" spans="1:7" hidden="1" x14ac:dyDescent="0.25">
      <c r="A63" s="1">
        <v>42626</v>
      </c>
      <c r="B63" s="2">
        <v>3571</v>
      </c>
      <c r="C63" s="3" t="s">
        <v>112</v>
      </c>
      <c r="D63" s="3" t="s">
        <v>110</v>
      </c>
      <c r="E63" s="3" t="s">
        <v>111</v>
      </c>
      <c r="F63" s="4">
        <v>6170</v>
      </c>
    </row>
    <row r="64" spans="1:7" hidden="1" x14ac:dyDescent="0.25">
      <c r="A64" s="1">
        <v>42606</v>
      </c>
      <c r="B64" s="2">
        <v>3520</v>
      </c>
      <c r="C64" s="3" t="s">
        <v>113</v>
      </c>
      <c r="D64" s="3" t="s">
        <v>110</v>
      </c>
      <c r="E64" s="3" t="s">
        <v>111</v>
      </c>
      <c r="F64" s="4">
        <v>3987.39</v>
      </c>
    </row>
    <row r="65" spans="1:7" x14ac:dyDescent="0.25">
      <c r="A65" s="1"/>
      <c r="B65" s="2"/>
      <c r="C65" s="3"/>
      <c r="D65" s="3"/>
      <c r="E65" s="21" t="s">
        <v>75</v>
      </c>
      <c r="F65" s="9">
        <f>SUM(F61:F64)</f>
        <v>25306.39</v>
      </c>
      <c r="G65">
        <v>1</v>
      </c>
    </row>
    <row r="66" spans="1:7" hidden="1" x14ac:dyDescent="0.25">
      <c r="A66" s="1">
        <v>43159</v>
      </c>
      <c r="B66" s="2">
        <v>5320</v>
      </c>
      <c r="C66" s="3" t="s">
        <v>114</v>
      </c>
      <c r="D66" s="3" t="s">
        <v>115</v>
      </c>
      <c r="E66" s="3" t="s">
        <v>116</v>
      </c>
      <c r="F66" s="4">
        <v>4543</v>
      </c>
    </row>
    <row r="67" spans="1:7" hidden="1" x14ac:dyDescent="0.25">
      <c r="A67" s="1">
        <v>43160</v>
      </c>
      <c r="B67" s="2">
        <v>5319</v>
      </c>
      <c r="C67" s="3" t="s">
        <v>117</v>
      </c>
      <c r="D67" s="3" t="s">
        <v>115</v>
      </c>
      <c r="E67" s="3" t="s">
        <v>116</v>
      </c>
      <c r="F67" s="4">
        <v>6490</v>
      </c>
    </row>
    <row r="68" spans="1:7" x14ac:dyDescent="0.25">
      <c r="A68" s="1"/>
      <c r="B68" s="2"/>
      <c r="C68" s="3"/>
      <c r="D68" s="3"/>
      <c r="E68" s="21" t="s">
        <v>75</v>
      </c>
      <c r="F68" s="9">
        <f>SUM(F66:F67)</f>
        <v>11033</v>
      </c>
      <c r="G68">
        <v>1</v>
      </c>
    </row>
    <row r="69" spans="1:7" hidden="1" x14ac:dyDescent="0.25">
      <c r="A69" s="1">
        <v>42916</v>
      </c>
      <c r="B69" s="2">
        <v>4521</v>
      </c>
      <c r="C69" s="3" t="s">
        <v>124</v>
      </c>
      <c r="D69" s="3" t="s">
        <v>125</v>
      </c>
      <c r="E69" s="3" t="s">
        <v>74</v>
      </c>
      <c r="F69" s="4">
        <v>10681.93</v>
      </c>
    </row>
    <row r="70" spans="1:7" hidden="1" x14ac:dyDescent="0.25">
      <c r="A70" s="1">
        <v>42958</v>
      </c>
      <c r="B70" s="2">
        <v>4651</v>
      </c>
      <c r="C70" s="3" t="s">
        <v>126</v>
      </c>
      <c r="D70" s="3" t="s">
        <v>125</v>
      </c>
      <c r="E70" s="3" t="s">
        <v>74</v>
      </c>
      <c r="F70" s="4">
        <v>24600</v>
      </c>
    </row>
    <row r="71" spans="1:7" hidden="1" x14ac:dyDescent="0.25">
      <c r="A71" s="1">
        <v>42965</v>
      </c>
      <c r="B71" s="2">
        <v>4709</v>
      </c>
      <c r="C71" s="3" t="s">
        <v>127</v>
      </c>
      <c r="D71" s="3" t="s">
        <v>125</v>
      </c>
      <c r="E71" s="3" t="s">
        <v>74</v>
      </c>
      <c r="F71" s="4">
        <v>2089.96</v>
      </c>
    </row>
    <row r="72" spans="1:7" hidden="1" x14ac:dyDescent="0.25">
      <c r="A72" s="1">
        <v>43006</v>
      </c>
      <c r="B72" s="2">
        <v>4863</v>
      </c>
      <c r="C72" s="3" t="s">
        <v>128</v>
      </c>
      <c r="D72" s="3" t="s">
        <v>125</v>
      </c>
      <c r="E72" s="3" t="s">
        <v>74</v>
      </c>
      <c r="F72" s="4">
        <v>75000</v>
      </c>
    </row>
    <row r="73" spans="1:7" hidden="1" x14ac:dyDescent="0.25">
      <c r="A73" s="1">
        <v>43041</v>
      </c>
      <c r="B73" s="2">
        <v>4898</v>
      </c>
      <c r="C73" s="3" t="s">
        <v>129</v>
      </c>
      <c r="D73" s="3" t="s">
        <v>125</v>
      </c>
      <c r="E73" s="3" t="s">
        <v>74</v>
      </c>
      <c r="F73" s="4">
        <v>8250.48</v>
      </c>
    </row>
    <row r="74" spans="1:7" hidden="1" x14ac:dyDescent="0.25">
      <c r="A74" s="1">
        <v>43042</v>
      </c>
      <c r="B74" s="2">
        <v>5004</v>
      </c>
      <c r="C74" s="3" t="s">
        <v>130</v>
      </c>
      <c r="D74" s="3" t="s">
        <v>125</v>
      </c>
      <c r="E74" s="3" t="s">
        <v>74</v>
      </c>
      <c r="F74" s="4">
        <v>75000</v>
      </c>
    </row>
    <row r="75" spans="1:7" hidden="1" x14ac:dyDescent="0.25">
      <c r="A75" s="1">
        <v>43052</v>
      </c>
      <c r="B75" s="2">
        <v>5005</v>
      </c>
      <c r="C75" s="3" t="s">
        <v>131</v>
      </c>
      <c r="D75" s="3" t="s">
        <v>125</v>
      </c>
      <c r="E75" s="3" t="s">
        <v>74</v>
      </c>
      <c r="F75" s="4">
        <v>49899.519999999997</v>
      </c>
    </row>
    <row r="76" spans="1:7" hidden="1" x14ac:dyDescent="0.25">
      <c r="A76" s="1">
        <v>43084</v>
      </c>
      <c r="B76" s="2">
        <v>5155</v>
      </c>
      <c r="C76" s="3" t="s">
        <v>132</v>
      </c>
      <c r="D76" s="3" t="s">
        <v>125</v>
      </c>
      <c r="E76" s="3" t="s">
        <v>74</v>
      </c>
      <c r="F76" s="4">
        <v>25000</v>
      </c>
    </row>
    <row r="77" spans="1:7" hidden="1" x14ac:dyDescent="0.25">
      <c r="A77" s="1">
        <v>43088</v>
      </c>
      <c r="B77" s="2">
        <v>5162</v>
      </c>
      <c r="C77" s="3" t="s">
        <v>133</v>
      </c>
      <c r="D77" s="3" t="s">
        <v>125</v>
      </c>
      <c r="E77" s="3" t="s">
        <v>74</v>
      </c>
      <c r="F77" s="4">
        <v>12500</v>
      </c>
    </row>
    <row r="78" spans="1:7" hidden="1" x14ac:dyDescent="0.25">
      <c r="A78" s="1">
        <v>43164</v>
      </c>
      <c r="B78" s="2">
        <v>5369</v>
      </c>
      <c r="C78" s="3" t="s">
        <v>134</v>
      </c>
      <c r="D78" s="3" t="s">
        <v>125</v>
      </c>
      <c r="E78" s="3" t="s">
        <v>74</v>
      </c>
      <c r="F78" s="4">
        <v>4450</v>
      </c>
    </row>
    <row r="79" spans="1:7" hidden="1" x14ac:dyDescent="0.25">
      <c r="A79" s="1">
        <v>43188</v>
      </c>
      <c r="B79" s="2">
        <v>5428</v>
      </c>
      <c r="C79" s="3" t="s">
        <v>135</v>
      </c>
      <c r="D79" s="3" t="s">
        <v>125</v>
      </c>
      <c r="E79" s="3" t="s">
        <v>74</v>
      </c>
      <c r="F79" s="4">
        <v>17054.990000000002</v>
      </c>
    </row>
    <row r="80" spans="1:7" hidden="1" x14ac:dyDescent="0.25">
      <c r="A80" s="1">
        <v>43203</v>
      </c>
      <c r="B80" s="2">
        <v>5504</v>
      </c>
      <c r="C80" s="3" t="s">
        <v>136</v>
      </c>
      <c r="D80" s="3" t="s">
        <v>125</v>
      </c>
      <c r="E80" s="3" t="s">
        <v>74</v>
      </c>
      <c r="F80" s="4">
        <v>3699.9</v>
      </c>
    </row>
    <row r="81" spans="1:7" hidden="1" x14ac:dyDescent="0.25">
      <c r="A81" s="1">
        <v>43214</v>
      </c>
      <c r="B81" s="2">
        <v>5610</v>
      </c>
      <c r="C81" s="3" t="s">
        <v>137</v>
      </c>
      <c r="D81" s="3" t="s">
        <v>125</v>
      </c>
      <c r="E81" s="3" t="s">
        <v>74</v>
      </c>
      <c r="F81" s="4">
        <v>35600</v>
      </c>
    </row>
    <row r="82" spans="1:7" hidden="1" x14ac:dyDescent="0.25">
      <c r="A82" s="1">
        <v>43250</v>
      </c>
      <c r="B82" s="2">
        <v>5669</v>
      </c>
      <c r="C82" s="3" t="s">
        <v>138</v>
      </c>
      <c r="D82" s="3" t="s">
        <v>125</v>
      </c>
      <c r="E82" s="3" t="s">
        <v>74</v>
      </c>
      <c r="F82" s="4">
        <v>16000</v>
      </c>
    </row>
    <row r="83" spans="1:7" hidden="1" x14ac:dyDescent="0.25">
      <c r="A83" s="1">
        <v>43602</v>
      </c>
      <c r="B83" s="2">
        <v>7073</v>
      </c>
      <c r="C83" s="3"/>
      <c r="D83" s="3" t="s">
        <v>125</v>
      </c>
      <c r="E83" s="3" t="s">
        <v>74</v>
      </c>
      <c r="F83" s="4">
        <v>7986.31</v>
      </c>
    </row>
    <row r="84" spans="1:7" hidden="1" x14ac:dyDescent="0.25">
      <c r="A84" s="1">
        <v>43641</v>
      </c>
      <c r="B84" s="2">
        <v>7014</v>
      </c>
      <c r="C84" s="3" t="s">
        <v>139</v>
      </c>
      <c r="D84" s="3" t="s">
        <v>125</v>
      </c>
      <c r="E84" s="3" t="s">
        <v>74</v>
      </c>
      <c r="F84" s="4">
        <v>17645.48</v>
      </c>
    </row>
    <row r="85" spans="1:7" x14ac:dyDescent="0.25">
      <c r="A85" s="1"/>
      <c r="B85" s="2"/>
      <c r="C85" s="3"/>
      <c r="D85" s="3"/>
      <c r="E85" s="21" t="s">
        <v>75</v>
      </c>
      <c r="F85" s="9">
        <f>SUM(F69:F84)</f>
        <v>385458.57</v>
      </c>
      <c r="G85">
        <v>1</v>
      </c>
    </row>
    <row r="86" spans="1:7" hidden="1" x14ac:dyDescent="0.25">
      <c r="A86" s="1">
        <v>42888</v>
      </c>
      <c r="B86" s="2">
        <v>4649</v>
      </c>
      <c r="C86" s="3" t="s">
        <v>140</v>
      </c>
      <c r="D86" s="3" t="s">
        <v>141</v>
      </c>
      <c r="E86" s="3" t="s">
        <v>142</v>
      </c>
      <c r="F86" s="4">
        <v>6570.08</v>
      </c>
    </row>
    <row r="87" spans="1:7" hidden="1" x14ac:dyDescent="0.25">
      <c r="A87" s="1">
        <v>42934</v>
      </c>
      <c r="B87" s="2">
        <v>4650</v>
      </c>
      <c r="C87" s="3" t="s">
        <v>143</v>
      </c>
      <c r="D87" s="3" t="s">
        <v>141</v>
      </c>
      <c r="E87" s="3" t="s">
        <v>142</v>
      </c>
      <c r="F87" s="4">
        <v>5340</v>
      </c>
    </row>
    <row r="88" spans="1:7" hidden="1" x14ac:dyDescent="0.25">
      <c r="A88" s="1">
        <v>42962</v>
      </c>
      <c r="B88" s="2">
        <v>4717</v>
      </c>
      <c r="C88" s="3" t="s">
        <v>144</v>
      </c>
      <c r="D88" s="3" t="s">
        <v>141</v>
      </c>
      <c r="E88" s="3" t="s">
        <v>142</v>
      </c>
      <c r="F88" s="4">
        <v>7135</v>
      </c>
    </row>
    <row r="89" spans="1:7" hidden="1" x14ac:dyDescent="0.25">
      <c r="A89" s="1">
        <v>42858</v>
      </c>
      <c r="B89" s="2">
        <v>4648</v>
      </c>
      <c r="C89" s="3" t="s">
        <v>145</v>
      </c>
      <c r="D89" s="3" t="s">
        <v>141</v>
      </c>
      <c r="E89" s="3" t="s">
        <v>142</v>
      </c>
      <c r="F89" s="4">
        <v>1015</v>
      </c>
    </row>
    <row r="90" spans="1:7" x14ac:dyDescent="0.25">
      <c r="A90" s="1"/>
      <c r="B90" s="2"/>
      <c r="C90" s="3"/>
      <c r="D90" s="3"/>
      <c r="E90" s="21" t="s">
        <v>75</v>
      </c>
      <c r="F90" s="9">
        <f>SUM(F86:F89)</f>
        <v>20060.080000000002</v>
      </c>
      <c r="G90">
        <v>1</v>
      </c>
    </row>
    <row r="91" spans="1:7" hidden="1" x14ac:dyDescent="0.25">
      <c r="A91" s="1">
        <v>42717</v>
      </c>
      <c r="B91" s="3"/>
      <c r="C91" s="3">
        <v>5444</v>
      </c>
      <c r="D91" s="3" t="s">
        <v>175</v>
      </c>
      <c r="E91" s="3" t="s">
        <v>176</v>
      </c>
      <c r="F91" s="4">
        <v>92040</v>
      </c>
    </row>
    <row r="92" spans="1:7" hidden="1" x14ac:dyDescent="0.25">
      <c r="A92" s="1">
        <v>42943</v>
      </c>
      <c r="B92" s="3"/>
      <c r="C92" s="3">
        <v>5730</v>
      </c>
      <c r="D92" s="3" t="s">
        <v>175</v>
      </c>
      <c r="E92" s="3" t="s">
        <v>176</v>
      </c>
      <c r="F92" s="4">
        <v>29473.7</v>
      </c>
    </row>
    <row r="93" spans="1:7" hidden="1" x14ac:dyDescent="0.25">
      <c r="A93" s="1">
        <v>42943</v>
      </c>
      <c r="B93" s="3"/>
      <c r="C93" s="3">
        <v>5731</v>
      </c>
      <c r="D93" s="3" t="s">
        <v>175</v>
      </c>
      <c r="E93" s="3" t="s">
        <v>176</v>
      </c>
      <c r="F93" s="4">
        <v>30798</v>
      </c>
    </row>
    <row r="94" spans="1:7" hidden="1" x14ac:dyDescent="0.25">
      <c r="A94" s="1">
        <v>42950</v>
      </c>
      <c r="B94" s="3"/>
      <c r="C94" s="3">
        <v>5741</v>
      </c>
      <c r="D94" s="3" t="s">
        <v>175</v>
      </c>
      <c r="E94" s="3" t="s">
        <v>176</v>
      </c>
      <c r="F94" s="4">
        <v>10148</v>
      </c>
    </row>
    <row r="95" spans="1:7" hidden="1" x14ac:dyDescent="0.25">
      <c r="A95" s="1">
        <v>42955</v>
      </c>
      <c r="B95" s="3"/>
      <c r="C95" s="3">
        <v>5745</v>
      </c>
      <c r="D95" s="3" t="s">
        <v>175</v>
      </c>
      <c r="E95" s="3" t="s">
        <v>176</v>
      </c>
      <c r="F95" s="4">
        <v>12390</v>
      </c>
    </row>
    <row r="96" spans="1:7" hidden="1" x14ac:dyDescent="0.25">
      <c r="A96" s="1">
        <v>42968</v>
      </c>
      <c r="B96" s="3"/>
      <c r="C96" s="3">
        <v>5752</v>
      </c>
      <c r="D96" s="3" t="s">
        <v>175</v>
      </c>
      <c r="E96" s="3" t="s">
        <v>176</v>
      </c>
      <c r="F96" s="4">
        <v>42257</v>
      </c>
    </row>
    <row r="97" spans="1:6" hidden="1" x14ac:dyDescent="0.25">
      <c r="A97" s="1">
        <v>42975</v>
      </c>
      <c r="B97" s="3"/>
      <c r="C97" s="3">
        <v>5763</v>
      </c>
      <c r="D97" s="3" t="s">
        <v>175</v>
      </c>
      <c r="E97" s="3" t="s">
        <v>176</v>
      </c>
      <c r="F97" s="4">
        <v>33512</v>
      </c>
    </row>
    <row r="98" spans="1:6" hidden="1" x14ac:dyDescent="0.25">
      <c r="A98" s="1">
        <v>43011</v>
      </c>
      <c r="B98" s="3"/>
      <c r="C98" s="3">
        <v>5790</v>
      </c>
      <c r="D98" s="3" t="s">
        <v>175</v>
      </c>
      <c r="E98" s="3" t="s">
        <v>176</v>
      </c>
      <c r="F98" s="4">
        <v>43188</v>
      </c>
    </row>
    <row r="99" spans="1:6" hidden="1" x14ac:dyDescent="0.25">
      <c r="A99" s="1">
        <v>43027</v>
      </c>
      <c r="B99" s="3"/>
      <c r="C99" s="3">
        <v>5809</v>
      </c>
      <c r="D99" s="3" t="s">
        <v>175</v>
      </c>
      <c r="E99" s="3" t="s">
        <v>176</v>
      </c>
      <c r="F99" s="4">
        <v>43830</v>
      </c>
    </row>
    <row r="100" spans="1:6" hidden="1" x14ac:dyDescent="0.25">
      <c r="A100" s="1">
        <v>43082</v>
      </c>
      <c r="B100" s="3"/>
      <c r="C100" s="3">
        <v>5852</v>
      </c>
      <c r="D100" s="3" t="s">
        <v>175</v>
      </c>
      <c r="E100" s="3" t="s">
        <v>176</v>
      </c>
      <c r="F100" s="4">
        <v>61419</v>
      </c>
    </row>
    <row r="101" spans="1:6" hidden="1" x14ac:dyDescent="0.25">
      <c r="A101" s="1">
        <v>43054</v>
      </c>
      <c r="B101" s="3"/>
      <c r="C101" s="3">
        <v>5827</v>
      </c>
      <c r="D101" s="3" t="s">
        <v>175</v>
      </c>
      <c r="E101" s="3" t="s">
        <v>176</v>
      </c>
      <c r="F101" s="4">
        <v>77561.399999999994</v>
      </c>
    </row>
    <row r="102" spans="1:6" hidden="1" x14ac:dyDescent="0.25">
      <c r="A102" s="1">
        <v>43075</v>
      </c>
      <c r="B102" s="3"/>
      <c r="C102" s="3">
        <v>5842</v>
      </c>
      <c r="D102" s="3" t="s">
        <v>175</v>
      </c>
      <c r="E102" s="3" t="s">
        <v>176</v>
      </c>
      <c r="F102" s="4">
        <v>23718</v>
      </c>
    </row>
    <row r="103" spans="1:6" hidden="1" x14ac:dyDescent="0.25">
      <c r="A103" s="1">
        <v>43082</v>
      </c>
      <c r="B103" s="3"/>
      <c r="C103" s="3">
        <v>5852</v>
      </c>
      <c r="D103" s="3" t="s">
        <v>175</v>
      </c>
      <c r="E103" s="3" t="s">
        <v>176</v>
      </c>
      <c r="F103" s="4">
        <v>61419</v>
      </c>
    </row>
    <row r="104" spans="1:6" hidden="1" x14ac:dyDescent="0.25">
      <c r="A104" s="1">
        <v>43133</v>
      </c>
      <c r="B104" s="3"/>
      <c r="C104" s="3">
        <v>5889</v>
      </c>
      <c r="D104" s="3" t="s">
        <v>175</v>
      </c>
      <c r="E104" s="3" t="s">
        <v>176</v>
      </c>
      <c r="F104" s="4">
        <v>107380</v>
      </c>
    </row>
    <row r="105" spans="1:6" hidden="1" x14ac:dyDescent="0.25">
      <c r="A105" s="1">
        <v>43140</v>
      </c>
      <c r="B105" s="3"/>
      <c r="C105" s="3">
        <v>5892</v>
      </c>
      <c r="D105" s="3" t="s">
        <v>175</v>
      </c>
      <c r="E105" s="3" t="s">
        <v>176</v>
      </c>
      <c r="F105" s="4">
        <v>69334.539999999994</v>
      </c>
    </row>
    <row r="106" spans="1:6" hidden="1" x14ac:dyDescent="0.25">
      <c r="A106" s="1">
        <v>43160</v>
      </c>
      <c r="B106" s="3"/>
      <c r="C106" s="3">
        <v>5903</v>
      </c>
      <c r="D106" s="3" t="s">
        <v>175</v>
      </c>
      <c r="E106" s="3" t="s">
        <v>176</v>
      </c>
      <c r="F106" s="4">
        <v>62692.2</v>
      </c>
    </row>
    <row r="107" spans="1:6" hidden="1" x14ac:dyDescent="0.25">
      <c r="A107" s="1">
        <v>43147</v>
      </c>
      <c r="B107" s="3"/>
      <c r="C107" s="3">
        <v>5897</v>
      </c>
      <c r="D107" s="3" t="s">
        <v>175</v>
      </c>
      <c r="E107" s="3" t="s">
        <v>176</v>
      </c>
      <c r="F107" s="4">
        <v>9699.48</v>
      </c>
    </row>
    <row r="108" spans="1:6" hidden="1" x14ac:dyDescent="0.25">
      <c r="A108" s="1">
        <v>43200</v>
      </c>
      <c r="B108" s="3"/>
      <c r="C108" s="3">
        <v>5951</v>
      </c>
      <c r="D108" s="3" t="s">
        <v>175</v>
      </c>
      <c r="E108" s="3" t="s">
        <v>176</v>
      </c>
      <c r="F108" s="4">
        <v>10342.700000000001</v>
      </c>
    </row>
    <row r="109" spans="1:6" hidden="1" x14ac:dyDescent="0.25">
      <c r="A109" s="1">
        <v>43161</v>
      </c>
      <c r="B109" s="3"/>
      <c r="C109" s="3">
        <v>5904</v>
      </c>
      <c r="D109" s="3" t="s">
        <v>175</v>
      </c>
      <c r="E109" s="3" t="s">
        <v>176</v>
      </c>
      <c r="F109" s="4">
        <v>61013.62</v>
      </c>
    </row>
    <row r="110" spans="1:6" hidden="1" x14ac:dyDescent="0.25">
      <c r="A110" s="1">
        <v>43182</v>
      </c>
      <c r="B110" s="3"/>
      <c r="C110" s="3">
        <v>5928</v>
      </c>
      <c r="D110" s="3" t="s">
        <v>175</v>
      </c>
      <c r="E110" s="3" t="s">
        <v>176</v>
      </c>
      <c r="F110" s="4">
        <v>82304.759999999995</v>
      </c>
    </row>
    <row r="111" spans="1:6" hidden="1" x14ac:dyDescent="0.25">
      <c r="A111" s="1">
        <v>43200</v>
      </c>
      <c r="B111" s="3"/>
      <c r="C111" s="3">
        <v>5950</v>
      </c>
      <c r="D111" s="3" t="s">
        <v>175</v>
      </c>
      <c r="E111" s="3" t="s">
        <v>176</v>
      </c>
      <c r="F111" s="4">
        <v>30420.7</v>
      </c>
    </row>
    <row r="112" spans="1:6" hidden="1" x14ac:dyDescent="0.25">
      <c r="A112" s="1">
        <v>42936</v>
      </c>
      <c r="B112" s="3">
        <v>4653</v>
      </c>
      <c r="C112" s="3" t="s">
        <v>165</v>
      </c>
      <c r="D112" s="3" t="s">
        <v>175</v>
      </c>
      <c r="E112" s="3" t="s">
        <v>176</v>
      </c>
      <c r="F112" s="4">
        <v>16179.26</v>
      </c>
    </row>
    <row r="113" spans="1:7" hidden="1" x14ac:dyDescent="0.25">
      <c r="A113" s="1">
        <v>42943</v>
      </c>
      <c r="B113" s="3">
        <v>4634</v>
      </c>
      <c r="C113" s="3" t="s">
        <v>166</v>
      </c>
      <c r="D113" s="3" t="s">
        <v>175</v>
      </c>
      <c r="E113" s="3" t="s">
        <v>176</v>
      </c>
      <c r="F113" s="4">
        <v>29473.7</v>
      </c>
    </row>
    <row r="114" spans="1:7" hidden="1" x14ac:dyDescent="0.25">
      <c r="A114" s="1">
        <v>42943</v>
      </c>
      <c r="B114" s="3"/>
      <c r="C114" s="3" t="s">
        <v>167</v>
      </c>
      <c r="D114" s="3" t="s">
        <v>175</v>
      </c>
      <c r="E114" s="3" t="s">
        <v>176</v>
      </c>
      <c r="F114" s="4">
        <v>30798</v>
      </c>
    </row>
    <row r="115" spans="1:7" hidden="1" x14ac:dyDescent="0.25">
      <c r="A115" s="1">
        <v>42971</v>
      </c>
      <c r="B115" s="3">
        <v>4756</v>
      </c>
      <c r="C115" s="3" t="s">
        <v>168</v>
      </c>
      <c r="D115" s="3" t="s">
        <v>175</v>
      </c>
      <c r="E115" s="3" t="s">
        <v>176</v>
      </c>
      <c r="F115" s="4">
        <v>27783.1</v>
      </c>
    </row>
    <row r="116" spans="1:7" hidden="1" x14ac:dyDescent="0.25">
      <c r="A116" s="1">
        <v>43011</v>
      </c>
      <c r="B116" s="3">
        <v>4864</v>
      </c>
      <c r="C116" s="3" t="s">
        <v>169</v>
      </c>
      <c r="D116" s="3" t="s">
        <v>175</v>
      </c>
      <c r="E116" s="3" t="s">
        <v>176</v>
      </c>
      <c r="F116" s="4">
        <v>43188</v>
      </c>
    </row>
    <row r="117" spans="1:7" hidden="1" x14ac:dyDescent="0.25">
      <c r="A117" s="1">
        <v>43160</v>
      </c>
      <c r="B117" s="3">
        <v>5531</v>
      </c>
      <c r="C117" s="3" t="s">
        <v>170</v>
      </c>
      <c r="D117" s="3" t="s">
        <v>175</v>
      </c>
      <c r="E117" s="3" t="s">
        <v>176</v>
      </c>
      <c r="F117" s="4">
        <v>62292.2</v>
      </c>
    </row>
    <row r="118" spans="1:7" hidden="1" x14ac:dyDescent="0.25">
      <c r="A118" s="1">
        <v>43182</v>
      </c>
      <c r="B118" s="3">
        <v>5453</v>
      </c>
      <c r="C118" s="3" t="s">
        <v>171</v>
      </c>
      <c r="D118" s="3" t="s">
        <v>175</v>
      </c>
      <c r="E118" s="3" t="s">
        <v>176</v>
      </c>
      <c r="F118" s="4">
        <v>82304.759999999995</v>
      </c>
    </row>
    <row r="119" spans="1:7" hidden="1" x14ac:dyDescent="0.25">
      <c r="A119" s="1">
        <v>43193</v>
      </c>
      <c r="B119" s="3">
        <v>5445</v>
      </c>
      <c r="C119" s="3" t="s">
        <v>172</v>
      </c>
      <c r="D119" s="3" t="s">
        <v>175</v>
      </c>
      <c r="E119" s="3" t="s">
        <v>176</v>
      </c>
      <c r="F119" s="4">
        <v>61153.5</v>
      </c>
    </row>
    <row r="120" spans="1:7" hidden="1" x14ac:dyDescent="0.25">
      <c r="A120" s="1">
        <v>43193</v>
      </c>
      <c r="B120" s="3">
        <v>5444</v>
      </c>
      <c r="C120" s="3" t="s">
        <v>173</v>
      </c>
      <c r="D120" s="3" t="s">
        <v>175</v>
      </c>
      <c r="E120" s="3" t="s">
        <v>176</v>
      </c>
      <c r="F120" s="4">
        <v>87131.199999999997</v>
      </c>
    </row>
    <row r="121" spans="1:7" hidden="1" x14ac:dyDescent="0.25">
      <c r="A121" s="1">
        <v>43200</v>
      </c>
      <c r="B121" s="3">
        <v>5480</v>
      </c>
      <c r="C121" s="3" t="s">
        <v>174</v>
      </c>
      <c r="D121" s="3" t="s">
        <v>175</v>
      </c>
      <c r="E121" s="3" t="s">
        <v>176</v>
      </c>
      <c r="F121" s="4">
        <v>30420.7</v>
      </c>
    </row>
    <row r="122" spans="1:7" x14ac:dyDescent="0.25">
      <c r="A122" s="1"/>
      <c r="B122" s="3"/>
      <c r="C122" s="3"/>
      <c r="D122" s="3"/>
      <c r="E122" s="21" t="s">
        <v>75</v>
      </c>
      <c r="F122" s="9">
        <f>SUM(F91:F121)</f>
        <v>1465666.5199999998</v>
      </c>
      <c r="G122">
        <v>1</v>
      </c>
    </row>
    <row r="123" spans="1:7" hidden="1" x14ac:dyDescent="0.25">
      <c r="A123" s="1">
        <v>41290</v>
      </c>
      <c r="B123" s="3">
        <v>817</v>
      </c>
      <c r="C123" s="3" t="s">
        <v>181</v>
      </c>
      <c r="D123" s="3" t="s">
        <v>180</v>
      </c>
      <c r="E123" s="3" t="s">
        <v>74</v>
      </c>
      <c r="F123" s="4">
        <v>3300</v>
      </c>
    </row>
    <row r="124" spans="1:7" hidden="1" x14ac:dyDescent="0.25">
      <c r="A124" s="1">
        <v>41324</v>
      </c>
      <c r="B124" s="3">
        <v>897</v>
      </c>
      <c r="C124" s="3" t="s">
        <v>182</v>
      </c>
      <c r="D124" s="3" t="s">
        <v>180</v>
      </c>
      <c r="E124" s="3" t="s">
        <v>74</v>
      </c>
      <c r="F124" s="4">
        <v>28290</v>
      </c>
    </row>
    <row r="125" spans="1:7" hidden="1" x14ac:dyDescent="0.25">
      <c r="A125" s="1">
        <v>41348</v>
      </c>
      <c r="B125" s="3">
        <v>4691</v>
      </c>
      <c r="C125" s="3" t="s">
        <v>183</v>
      </c>
      <c r="D125" s="3" t="s">
        <v>180</v>
      </c>
      <c r="E125" s="3" t="s">
        <v>74</v>
      </c>
      <c r="F125" s="4">
        <v>91668.4</v>
      </c>
    </row>
    <row r="126" spans="1:7" hidden="1" x14ac:dyDescent="0.25">
      <c r="A126" s="1">
        <v>41375</v>
      </c>
      <c r="B126" s="3">
        <v>4692</v>
      </c>
      <c r="C126" s="3" t="s">
        <v>184</v>
      </c>
      <c r="D126" s="3" t="s">
        <v>180</v>
      </c>
      <c r="E126" s="3" t="s">
        <v>74</v>
      </c>
      <c r="F126" s="4">
        <v>54300</v>
      </c>
    </row>
    <row r="127" spans="1:7" hidden="1" x14ac:dyDescent="0.25">
      <c r="A127" s="1">
        <v>41381</v>
      </c>
      <c r="B127" s="3">
        <v>954</v>
      </c>
      <c r="C127" s="3" t="s">
        <v>185</v>
      </c>
      <c r="D127" s="3" t="s">
        <v>180</v>
      </c>
      <c r="E127" s="3" t="s">
        <v>74</v>
      </c>
      <c r="F127" s="4">
        <v>22990</v>
      </c>
    </row>
    <row r="128" spans="1:7" hidden="1" x14ac:dyDescent="0.25">
      <c r="A128" s="1">
        <v>42926</v>
      </c>
      <c r="B128" s="3">
        <v>4693</v>
      </c>
      <c r="C128" s="3" t="s">
        <v>186</v>
      </c>
      <c r="D128" s="3" t="s">
        <v>180</v>
      </c>
      <c r="E128" s="3" t="s">
        <v>74</v>
      </c>
      <c r="F128" s="4">
        <v>14253.75</v>
      </c>
    </row>
    <row r="129" spans="1:7" hidden="1" x14ac:dyDescent="0.25">
      <c r="A129" s="1">
        <v>42943</v>
      </c>
      <c r="B129" s="3">
        <v>4614</v>
      </c>
      <c r="C129" s="3" t="s">
        <v>187</v>
      </c>
      <c r="D129" s="3" t="s">
        <v>180</v>
      </c>
      <c r="E129" s="3" t="s">
        <v>74</v>
      </c>
      <c r="F129" s="4">
        <v>22625</v>
      </c>
    </row>
    <row r="130" spans="1:7" hidden="1" x14ac:dyDescent="0.25">
      <c r="A130" s="1">
        <v>42948</v>
      </c>
      <c r="B130" s="3">
        <v>4641</v>
      </c>
      <c r="C130" s="3" t="s">
        <v>188</v>
      </c>
      <c r="D130" s="3" t="s">
        <v>180</v>
      </c>
      <c r="E130" s="3" t="s">
        <v>74</v>
      </c>
      <c r="F130" s="4">
        <v>8250</v>
      </c>
    </row>
    <row r="131" spans="1:7" hidden="1" x14ac:dyDescent="0.25">
      <c r="A131" s="1">
        <v>42978</v>
      </c>
      <c r="B131" s="3">
        <v>4795</v>
      </c>
      <c r="C131" s="3" t="s">
        <v>189</v>
      </c>
      <c r="D131" s="3" t="s">
        <v>180</v>
      </c>
      <c r="E131" s="3" t="s">
        <v>74</v>
      </c>
      <c r="F131" s="4">
        <v>11000</v>
      </c>
    </row>
    <row r="132" spans="1:7" x14ac:dyDescent="0.25">
      <c r="A132" s="1"/>
      <c r="B132" s="3"/>
      <c r="C132" s="3"/>
      <c r="D132" s="3"/>
      <c r="E132" s="21" t="s">
        <v>75</v>
      </c>
      <c r="F132" s="9">
        <f>SUM(F123:F131)</f>
        <v>256677.15</v>
      </c>
      <c r="G132">
        <v>1</v>
      </c>
    </row>
    <row r="133" spans="1:7" x14ac:dyDescent="0.25">
      <c r="A133" s="1">
        <v>45271</v>
      </c>
      <c r="B133" s="3">
        <v>2956</v>
      </c>
      <c r="C133" s="3"/>
      <c r="D133" s="3" t="s">
        <v>231</v>
      </c>
      <c r="E133" s="3" t="s">
        <v>232</v>
      </c>
      <c r="F133" s="4">
        <v>131322.66</v>
      </c>
    </row>
    <row r="134" spans="1:7" x14ac:dyDescent="0.25">
      <c r="A134" s="1"/>
      <c r="B134" s="3"/>
      <c r="C134" s="3"/>
      <c r="D134" s="3"/>
      <c r="E134" s="21" t="s">
        <v>75</v>
      </c>
      <c r="F134" s="9">
        <f>SUM(F133:F133)</f>
        <v>131322.66</v>
      </c>
      <c r="G134">
        <v>1</v>
      </c>
    </row>
    <row r="135" spans="1:7" hidden="1" x14ac:dyDescent="0.25">
      <c r="A135" s="23">
        <v>42452</v>
      </c>
      <c r="B135" s="24"/>
      <c r="C135" s="25">
        <v>351</v>
      </c>
      <c r="D135" s="25" t="s">
        <v>146</v>
      </c>
      <c r="E135" s="25" t="s">
        <v>192</v>
      </c>
      <c r="F135" s="26">
        <v>192595.16</v>
      </c>
    </row>
    <row r="136" spans="1:7" hidden="1" x14ac:dyDescent="0.25">
      <c r="A136" s="23">
        <v>42544</v>
      </c>
      <c r="B136" s="24"/>
      <c r="C136" s="25">
        <v>416</v>
      </c>
      <c r="D136" s="25" t="s">
        <v>146</v>
      </c>
      <c r="E136" s="25" t="s">
        <v>192</v>
      </c>
      <c r="F136" s="26">
        <v>44260</v>
      </c>
    </row>
    <row r="137" spans="1:7" hidden="1" x14ac:dyDescent="0.25">
      <c r="A137" s="23">
        <v>42601</v>
      </c>
      <c r="B137" s="24"/>
      <c r="C137" s="25">
        <v>475</v>
      </c>
      <c r="D137" s="25" t="s">
        <v>146</v>
      </c>
      <c r="E137" s="25" t="s">
        <v>192</v>
      </c>
      <c r="F137" s="26">
        <v>42000</v>
      </c>
    </row>
    <row r="138" spans="1:7" hidden="1" x14ac:dyDescent="0.25">
      <c r="A138" s="23">
        <v>42646</v>
      </c>
      <c r="B138" s="24"/>
      <c r="C138" s="25">
        <v>451</v>
      </c>
      <c r="D138" s="25" t="s">
        <v>146</v>
      </c>
      <c r="E138" s="25" t="s">
        <v>192</v>
      </c>
      <c r="F138" s="26">
        <v>40750.01</v>
      </c>
    </row>
    <row r="139" spans="1:7" hidden="1" x14ac:dyDescent="0.25">
      <c r="A139" s="23">
        <v>42880</v>
      </c>
      <c r="B139" s="24"/>
      <c r="C139" s="25">
        <v>624</v>
      </c>
      <c r="D139" s="25" t="s">
        <v>146</v>
      </c>
      <c r="E139" s="25" t="s">
        <v>192</v>
      </c>
      <c r="F139" s="26">
        <v>10149.06</v>
      </c>
    </row>
    <row r="140" spans="1:7" hidden="1" x14ac:dyDescent="0.25">
      <c r="A140" s="23">
        <v>42915</v>
      </c>
      <c r="B140" s="24"/>
      <c r="C140" s="25">
        <v>637</v>
      </c>
      <c r="D140" s="25" t="s">
        <v>146</v>
      </c>
      <c r="E140" s="25" t="s">
        <v>192</v>
      </c>
      <c r="F140" s="26">
        <v>2439.06</v>
      </c>
    </row>
    <row r="141" spans="1:7" hidden="1" x14ac:dyDescent="0.25">
      <c r="A141" s="23">
        <v>42929</v>
      </c>
      <c r="B141" s="24"/>
      <c r="C141" s="25">
        <v>648</v>
      </c>
      <c r="D141" s="25" t="s">
        <v>146</v>
      </c>
      <c r="E141" s="25" t="s">
        <v>192</v>
      </c>
      <c r="F141" s="26">
        <v>14160</v>
      </c>
    </row>
    <row r="142" spans="1:7" hidden="1" x14ac:dyDescent="0.25">
      <c r="A142" s="23">
        <v>42954</v>
      </c>
      <c r="B142" s="24"/>
      <c r="C142" s="25">
        <v>664</v>
      </c>
      <c r="D142" s="25" t="s">
        <v>146</v>
      </c>
      <c r="E142" s="25" t="s">
        <v>192</v>
      </c>
      <c r="F142" s="26">
        <v>66080</v>
      </c>
    </row>
    <row r="143" spans="1:7" hidden="1" x14ac:dyDescent="0.25">
      <c r="A143" s="23">
        <v>42993</v>
      </c>
      <c r="B143" s="24"/>
      <c r="C143" s="25">
        <v>683</v>
      </c>
      <c r="D143" s="25" t="s">
        <v>146</v>
      </c>
      <c r="E143" s="25" t="s">
        <v>192</v>
      </c>
      <c r="F143" s="26">
        <v>36120</v>
      </c>
    </row>
    <row r="144" spans="1:7" hidden="1" x14ac:dyDescent="0.25">
      <c r="A144" s="23">
        <v>43010</v>
      </c>
      <c r="B144" s="24"/>
      <c r="C144" s="25">
        <v>697</v>
      </c>
      <c r="D144" s="25" t="s">
        <v>146</v>
      </c>
      <c r="E144" s="25" t="s">
        <v>192</v>
      </c>
      <c r="F144" s="26">
        <v>21240</v>
      </c>
    </row>
    <row r="145" spans="1:7" hidden="1" x14ac:dyDescent="0.25">
      <c r="A145" s="23">
        <v>43042</v>
      </c>
      <c r="B145" s="24"/>
      <c r="C145" s="25">
        <v>714</v>
      </c>
      <c r="D145" s="25" t="s">
        <v>146</v>
      </c>
      <c r="E145" s="25" t="s">
        <v>192</v>
      </c>
      <c r="F145" s="26">
        <v>83700</v>
      </c>
    </row>
    <row r="146" spans="1:7" hidden="1" x14ac:dyDescent="0.25">
      <c r="A146" s="23">
        <v>43063</v>
      </c>
      <c r="B146" s="24"/>
      <c r="C146" s="25">
        <v>726</v>
      </c>
      <c r="D146" s="25" t="s">
        <v>146</v>
      </c>
      <c r="E146" s="25" t="s">
        <v>192</v>
      </c>
      <c r="F146" s="26">
        <v>47600</v>
      </c>
    </row>
    <row r="147" spans="1:7" hidden="1" x14ac:dyDescent="0.25">
      <c r="A147" s="23">
        <v>43220</v>
      </c>
      <c r="B147" s="24"/>
      <c r="C147" s="25">
        <v>784</v>
      </c>
      <c r="D147" s="25" t="s">
        <v>146</v>
      </c>
      <c r="E147" s="25" t="s">
        <v>192</v>
      </c>
      <c r="F147" s="26">
        <v>9605.2000000000007</v>
      </c>
    </row>
    <row r="148" spans="1:7" hidden="1" x14ac:dyDescent="0.25">
      <c r="A148" s="23">
        <v>43293</v>
      </c>
      <c r="B148" s="24"/>
      <c r="C148" s="25">
        <v>26</v>
      </c>
      <c r="D148" s="25" t="s">
        <v>146</v>
      </c>
      <c r="E148" s="25" t="s">
        <v>192</v>
      </c>
      <c r="F148" s="26">
        <v>138174.46</v>
      </c>
    </row>
    <row r="149" spans="1:7" x14ac:dyDescent="0.25">
      <c r="A149" s="1"/>
      <c r="B149" s="2"/>
      <c r="C149" s="3"/>
      <c r="D149" s="3"/>
      <c r="E149" s="21" t="s">
        <v>75</v>
      </c>
      <c r="F149" s="9">
        <f>SUM(F135:F148)</f>
        <v>748872.95</v>
      </c>
      <c r="G149">
        <v>1</v>
      </c>
    </row>
    <row r="150" spans="1:7" x14ac:dyDescent="0.25">
      <c r="A150" s="1">
        <v>45260</v>
      </c>
      <c r="B150" s="2">
        <v>2889</v>
      </c>
      <c r="C150" s="3" t="s">
        <v>244</v>
      </c>
      <c r="D150" s="3" t="s">
        <v>245</v>
      </c>
      <c r="E150" s="3" t="s">
        <v>246</v>
      </c>
      <c r="F150" s="4">
        <v>1800</v>
      </c>
    </row>
    <row r="151" spans="1:7" x14ac:dyDescent="0.25">
      <c r="A151" s="1">
        <v>45281</v>
      </c>
      <c r="B151" s="2">
        <v>2876</v>
      </c>
      <c r="C151" s="3" t="s">
        <v>247</v>
      </c>
      <c r="D151" s="3" t="s">
        <v>245</v>
      </c>
      <c r="E151" s="3" t="s">
        <v>246</v>
      </c>
      <c r="F151" s="4">
        <v>19000.009999999998</v>
      </c>
    </row>
    <row r="152" spans="1:7" x14ac:dyDescent="0.25">
      <c r="A152" s="1"/>
      <c r="B152" s="2"/>
      <c r="C152" s="3"/>
      <c r="D152" s="3"/>
      <c r="E152" s="21" t="s">
        <v>75</v>
      </c>
      <c r="F152" s="9">
        <f>F151+F150</f>
        <v>20800.009999999998</v>
      </c>
      <c r="G152">
        <v>1</v>
      </c>
    </row>
    <row r="153" spans="1:7" x14ac:dyDescent="0.25">
      <c r="A153" s="1">
        <v>45243</v>
      </c>
      <c r="B153" s="3">
        <v>2912</v>
      </c>
      <c r="C153" s="3" t="s">
        <v>235</v>
      </c>
      <c r="D153" s="3" t="s">
        <v>233</v>
      </c>
      <c r="E153" s="3" t="s">
        <v>234</v>
      </c>
      <c r="F153" s="11">
        <v>2830</v>
      </c>
    </row>
    <row r="154" spans="1:7" x14ac:dyDescent="0.25">
      <c r="A154" s="1">
        <v>45239</v>
      </c>
      <c r="B154" s="3">
        <v>2904</v>
      </c>
      <c r="C154" s="3" t="s">
        <v>236</v>
      </c>
      <c r="D154" s="3" t="s">
        <v>233</v>
      </c>
      <c r="E154" s="3" t="s">
        <v>234</v>
      </c>
      <c r="F154" s="11">
        <v>1600</v>
      </c>
      <c r="G154">
        <v>1</v>
      </c>
    </row>
    <row r="155" spans="1:7" x14ac:dyDescent="0.25">
      <c r="A155" s="1">
        <v>45234</v>
      </c>
      <c r="B155" s="3">
        <v>2916</v>
      </c>
      <c r="C155" s="3" t="s">
        <v>237</v>
      </c>
      <c r="D155" s="3" t="s">
        <v>233</v>
      </c>
      <c r="E155" s="3" t="s">
        <v>234</v>
      </c>
      <c r="F155" s="11">
        <v>1470</v>
      </c>
    </row>
    <row r="156" spans="1:7" x14ac:dyDescent="0.25">
      <c r="A156" s="1"/>
      <c r="B156" s="3"/>
      <c r="C156" s="3"/>
      <c r="D156" s="3"/>
      <c r="E156" s="21" t="s">
        <v>75</v>
      </c>
      <c r="F156" s="10">
        <f>F155+F154+F153</f>
        <v>5900</v>
      </c>
      <c r="G156">
        <v>1</v>
      </c>
    </row>
    <row r="157" spans="1:7" x14ac:dyDescent="0.25">
      <c r="A157" s="1">
        <v>45278</v>
      </c>
      <c r="B157" s="3">
        <v>2967</v>
      </c>
      <c r="C157" s="3" t="s">
        <v>240</v>
      </c>
      <c r="D157" s="3" t="s">
        <v>238</v>
      </c>
      <c r="E157" s="3" t="s">
        <v>239</v>
      </c>
      <c r="F157" s="4">
        <v>23205</v>
      </c>
    </row>
    <row r="158" spans="1:7" x14ac:dyDescent="0.25">
      <c r="A158" s="1"/>
      <c r="B158" s="3"/>
      <c r="C158" s="3"/>
      <c r="D158" s="3"/>
      <c r="E158" s="21" t="s">
        <v>75</v>
      </c>
      <c r="F158" s="9">
        <f>SUM(F157)</f>
        <v>23205</v>
      </c>
      <c r="G158">
        <v>1</v>
      </c>
    </row>
    <row r="159" spans="1:7" hidden="1" x14ac:dyDescent="0.25">
      <c r="A159" s="1">
        <v>44095</v>
      </c>
      <c r="B159" s="3">
        <v>690</v>
      </c>
      <c r="C159" s="3" t="s">
        <v>211</v>
      </c>
      <c r="D159" s="3" t="s">
        <v>194</v>
      </c>
      <c r="E159" s="3" t="s">
        <v>193</v>
      </c>
      <c r="F159" s="11">
        <v>36237.800000000003</v>
      </c>
    </row>
    <row r="160" spans="1:7" x14ac:dyDescent="0.25">
      <c r="A160" s="1"/>
      <c r="B160" s="3"/>
      <c r="C160" s="3"/>
      <c r="D160" s="3"/>
      <c r="E160" s="21" t="s">
        <v>75</v>
      </c>
      <c r="F160" s="9">
        <f>SUM(F159)</f>
        <v>36237.800000000003</v>
      </c>
      <c r="G160">
        <v>1</v>
      </c>
    </row>
    <row r="161" spans="1:7" hidden="1" x14ac:dyDescent="0.25">
      <c r="A161" s="1">
        <v>44132</v>
      </c>
      <c r="B161" s="3">
        <v>789</v>
      </c>
      <c r="C161" s="3" t="s">
        <v>35</v>
      </c>
      <c r="D161" s="3" t="s">
        <v>36</v>
      </c>
      <c r="E161" s="3" t="s">
        <v>37</v>
      </c>
      <c r="F161" s="4">
        <v>17751.740000000002</v>
      </c>
    </row>
    <row r="162" spans="1:7" x14ac:dyDescent="0.25">
      <c r="A162" s="1"/>
      <c r="B162" s="3"/>
      <c r="C162" s="3"/>
      <c r="D162" s="3"/>
      <c r="E162" s="21" t="s">
        <v>75</v>
      </c>
      <c r="F162" s="9">
        <f>SUM(F161)</f>
        <v>17751.740000000002</v>
      </c>
      <c r="G162">
        <v>1</v>
      </c>
    </row>
    <row r="163" spans="1:7" x14ac:dyDescent="0.25">
      <c r="A163" s="6">
        <v>45258</v>
      </c>
      <c r="B163" s="3">
        <v>2946</v>
      </c>
      <c r="C163" s="3" t="s">
        <v>250</v>
      </c>
      <c r="D163" s="3" t="s">
        <v>248</v>
      </c>
      <c r="E163" s="3" t="s">
        <v>249</v>
      </c>
      <c r="F163" s="4">
        <v>854</v>
      </c>
    </row>
    <row r="164" spans="1:7" x14ac:dyDescent="0.25">
      <c r="A164" s="6">
        <v>45245</v>
      </c>
      <c r="B164" s="3">
        <v>2934</v>
      </c>
      <c r="C164" s="3" t="s">
        <v>251</v>
      </c>
      <c r="D164" s="3" t="s">
        <v>248</v>
      </c>
      <c r="E164" s="3" t="s">
        <v>249</v>
      </c>
      <c r="F164" s="4">
        <v>4450</v>
      </c>
    </row>
    <row r="165" spans="1:7" x14ac:dyDescent="0.25">
      <c r="A165" s="6"/>
      <c r="B165" s="3"/>
      <c r="C165" s="3"/>
      <c r="D165" s="3"/>
      <c r="E165" s="21" t="s">
        <v>75</v>
      </c>
      <c r="F165" s="9">
        <f>F164+F163</f>
        <v>5304</v>
      </c>
      <c r="G165">
        <v>1</v>
      </c>
    </row>
    <row r="166" spans="1:7" hidden="1" x14ac:dyDescent="0.25">
      <c r="A166" s="1">
        <v>42809</v>
      </c>
      <c r="B166" s="3">
        <v>4203</v>
      </c>
      <c r="C166" s="3" t="s">
        <v>52</v>
      </c>
      <c r="D166" s="2" t="s">
        <v>55</v>
      </c>
      <c r="E166" s="2" t="s">
        <v>48</v>
      </c>
      <c r="F166" s="4">
        <v>35100</v>
      </c>
    </row>
    <row r="167" spans="1:7" hidden="1" x14ac:dyDescent="0.25">
      <c r="A167" s="1">
        <v>42787</v>
      </c>
      <c r="B167" s="3">
        <v>4160</v>
      </c>
      <c r="C167" s="3" t="s">
        <v>53</v>
      </c>
      <c r="D167" s="2" t="s">
        <v>55</v>
      </c>
      <c r="E167" s="2" t="s">
        <v>48</v>
      </c>
      <c r="F167" s="4">
        <v>48000</v>
      </c>
    </row>
    <row r="168" spans="1:7" hidden="1" x14ac:dyDescent="0.25">
      <c r="A168" s="1">
        <v>42773</v>
      </c>
      <c r="B168" s="3">
        <v>4215</v>
      </c>
      <c r="C168" s="3" t="s">
        <v>54</v>
      </c>
      <c r="D168" s="2" t="s">
        <v>55</v>
      </c>
      <c r="E168" s="2" t="s">
        <v>48</v>
      </c>
      <c r="F168" s="4">
        <v>22000</v>
      </c>
    </row>
    <row r="169" spans="1:7" x14ac:dyDescent="0.25">
      <c r="A169" s="1"/>
      <c r="B169" s="3"/>
      <c r="C169" s="3"/>
      <c r="D169" s="2"/>
      <c r="E169" s="21" t="s">
        <v>75</v>
      </c>
      <c r="F169" s="9">
        <f>SUM(F166:F168)</f>
        <v>105100</v>
      </c>
      <c r="G169">
        <v>1</v>
      </c>
    </row>
    <row r="170" spans="1:7" x14ac:dyDescent="0.25">
      <c r="A170" s="6">
        <v>45226</v>
      </c>
      <c r="B170" s="3">
        <v>2915</v>
      </c>
      <c r="C170" s="3"/>
      <c r="D170" s="2" t="s">
        <v>229</v>
      </c>
      <c r="E170" s="3" t="s">
        <v>230</v>
      </c>
      <c r="F170" s="4">
        <v>29547.94</v>
      </c>
    </row>
    <row r="171" spans="1:7" x14ac:dyDescent="0.25">
      <c r="A171" s="6"/>
      <c r="B171" s="3"/>
      <c r="C171" s="3"/>
      <c r="D171" s="2"/>
      <c r="E171" s="21" t="s">
        <v>75</v>
      </c>
      <c r="F171" s="9">
        <f>SUM(F170:F170)</f>
        <v>29547.94</v>
      </c>
      <c r="G171">
        <v>1</v>
      </c>
    </row>
    <row r="172" spans="1:7" hidden="1" x14ac:dyDescent="0.25">
      <c r="A172" s="1">
        <v>41313</v>
      </c>
      <c r="B172" s="3">
        <v>877</v>
      </c>
      <c r="C172" s="3" t="s">
        <v>152</v>
      </c>
      <c r="D172" s="2" t="s">
        <v>153</v>
      </c>
      <c r="E172" s="3" t="s">
        <v>151</v>
      </c>
      <c r="F172" s="4">
        <v>13303</v>
      </c>
    </row>
    <row r="173" spans="1:7" hidden="1" x14ac:dyDescent="0.25">
      <c r="A173" s="1">
        <v>42936</v>
      </c>
      <c r="B173" s="3">
        <v>4616</v>
      </c>
      <c r="C173" s="3" t="s">
        <v>154</v>
      </c>
      <c r="D173" s="2" t="s">
        <v>153</v>
      </c>
      <c r="E173" s="3" t="s">
        <v>151</v>
      </c>
      <c r="F173" s="4">
        <v>37350</v>
      </c>
    </row>
    <row r="174" spans="1:7" hidden="1" x14ac:dyDescent="0.25">
      <c r="A174" s="1">
        <v>42971</v>
      </c>
      <c r="B174" s="3">
        <v>4740</v>
      </c>
      <c r="C174" s="3" t="s">
        <v>155</v>
      </c>
      <c r="D174" s="2" t="s">
        <v>153</v>
      </c>
      <c r="E174" s="3" t="s">
        <v>151</v>
      </c>
      <c r="F174" s="4">
        <v>15545.5</v>
      </c>
    </row>
    <row r="175" spans="1:7" hidden="1" x14ac:dyDescent="0.25">
      <c r="A175" s="1">
        <v>42969</v>
      </c>
      <c r="B175" s="3">
        <v>4728</v>
      </c>
      <c r="C175" s="3" t="s">
        <v>156</v>
      </c>
      <c r="D175" s="2" t="s">
        <v>153</v>
      </c>
      <c r="E175" s="3" t="s">
        <v>151</v>
      </c>
      <c r="F175" s="4">
        <v>10697</v>
      </c>
    </row>
    <row r="176" spans="1:7" x14ac:dyDescent="0.25">
      <c r="A176" s="1"/>
      <c r="B176" s="3"/>
      <c r="C176" s="3"/>
      <c r="D176" s="2"/>
      <c r="E176" s="21" t="s">
        <v>75</v>
      </c>
      <c r="F176" s="9">
        <f>SUM(F172:F175)</f>
        <v>76895.5</v>
      </c>
      <c r="G176">
        <v>1</v>
      </c>
    </row>
    <row r="177" spans="1:7" hidden="1" x14ac:dyDescent="0.25">
      <c r="A177" s="1">
        <v>42649</v>
      </c>
      <c r="B177" s="3">
        <v>3634</v>
      </c>
      <c r="C177" s="3" t="s">
        <v>190</v>
      </c>
      <c r="D177" s="2" t="s">
        <v>191</v>
      </c>
      <c r="E177" s="3" t="s">
        <v>192</v>
      </c>
      <c r="F177" s="4">
        <v>28000</v>
      </c>
    </row>
    <row r="178" spans="1:7" x14ac:dyDescent="0.25">
      <c r="A178" s="1"/>
      <c r="B178" s="3"/>
      <c r="C178" s="3"/>
      <c r="D178" s="2"/>
      <c r="E178" s="21" t="s">
        <v>75</v>
      </c>
      <c r="F178" s="9">
        <f>SUM(F177)</f>
        <v>28000</v>
      </c>
      <c r="G178">
        <v>1</v>
      </c>
    </row>
    <row r="179" spans="1:7" hidden="1" x14ac:dyDescent="0.25">
      <c r="A179" s="1">
        <v>43115</v>
      </c>
      <c r="B179" s="3">
        <v>5237</v>
      </c>
      <c r="C179" s="3" t="s">
        <v>202</v>
      </c>
      <c r="D179" s="2" t="s">
        <v>203</v>
      </c>
      <c r="E179" s="3" t="s">
        <v>192</v>
      </c>
      <c r="F179" s="4">
        <v>105000</v>
      </c>
    </row>
    <row r="180" spans="1:7" x14ac:dyDescent="0.25">
      <c r="A180" s="1"/>
      <c r="B180" s="3"/>
      <c r="C180" s="3"/>
      <c r="D180" s="2"/>
      <c r="E180" s="21" t="s">
        <v>75</v>
      </c>
      <c r="F180" s="9">
        <f>SUM(F179)</f>
        <v>105000</v>
      </c>
      <c r="G180">
        <v>1</v>
      </c>
    </row>
    <row r="181" spans="1:7" hidden="1" x14ac:dyDescent="0.25">
      <c r="A181" s="1">
        <v>41530</v>
      </c>
      <c r="B181" s="3">
        <v>1212</v>
      </c>
      <c r="C181" s="3" t="s">
        <v>49</v>
      </c>
      <c r="D181" s="2" t="s">
        <v>50</v>
      </c>
      <c r="E181" s="3" t="s">
        <v>48</v>
      </c>
      <c r="F181" s="4">
        <v>222730</v>
      </c>
    </row>
    <row r="182" spans="1:7" hidden="1" x14ac:dyDescent="0.25">
      <c r="A182" s="1">
        <v>41496</v>
      </c>
      <c r="B182" s="3">
        <v>1236</v>
      </c>
      <c r="C182" s="3" t="s">
        <v>51</v>
      </c>
      <c r="D182" s="2" t="s">
        <v>50</v>
      </c>
      <c r="E182" s="3" t="s">
        <v>48</v>
      </c>
      <c r="F182" s="11">
        <v>363444</v>
      </c>
    </row>
    <row r="183" spans="1:7" x14ac:dyDescent="0.25">
      <c r="A183" s="1"/>
      <c r="B183" s="3"/>
      <c r="C183" s="3"/>
      <c r="D183" s="2"/>
      <c r="E183" s="21" t="s">
        <v>75</v>
      </c>
      <c r="F183" s="10">
        <f>SUM(F181:F182)</f>
        <v>586174</v>
      </c>
      <c r="G183">
        <v>1</v>
      </c>
    </row>
    <row r="184" spans="1:7" ht="14.25" hidden="1" customHeight="1" x14ac:dyDescent="0.25">
      <c r="A184" s="1">
        <v>43813</v>
      </c>
      <c r="B184" s="3">
        <v>9574</v>
      </c>
      <c r="C184" s="3" t="s">
        <v>67</v>
      </c>
      <c r="D184" s="2" t="s">
        <v>60</v>
      </c>
      <c r="E184" s="3" t="s">
        <v>31</v>
      </c>
      <c r="F184" s="4">
        <v>98600</v>
      </c>
    </row>
    <row r="185" spans="1:7" ht="14.25" customHeight="1" x14ac:dyDescent="0.25">
      <c r="A185" s="1"/>
      <c r="B185" s="3"/>
      <c r="C185" s="3"/>
      <c r="D185" s="2"/>
      <c r="E185" s="21" t="s">
        <v>75</v>
      </c>
      <c r="F185" s="9">
        <f>SUM(F184:F184)</f>
        <v>98600</v>
      </c>
      <c r="G185">
        <v>1</v>
      </c>
    </row>
    <row r="186" spans="1:7" hidden="1" x14ac:dyDescent="0.25">
      <c r="A186" s="1">
        <v>42528</v>
      </c>
      <c r="B186" s="3">
        <v>3305</v>
      </c>
      <c r="C186" s="3" t="s">
        <v>56</v>
      </c>
      <c r="D186" s="2" t="s">
        <v>58</v>
      </c>
      <c r="E186" s="3" t="s">
        <v>31</v>
      </c>
      <c r="F186" s="4">
        <v>8500</v>
      </c>
    </row>
    <row r="187" spans="1:7" hidden="1" x14ac:dyDescent="0.25">
      <c r="A187" s="1">
        <v>42555</v>
      </c>
      <c r="B187" s="3">
        <v>3202</v>
      </c>
      <c r="C187" s="3" t="s">
        <v>57</v>
      </c>
      <c r="D187" s="2" t="s">
        <v>58</v>
      </c>
      <c r="E187" s="3" t="s">
        <v>31</v>
      </c>
      <c r="F187" s="4">
        <v>19540</v>
      </c>
    </row>
    <row r="188" spans="1:7" x14ac:dyDescent="0.25">
      <c r="A188" s="1"/>
      <c r="B188" s="3"/>
      <c r="C188" s="3"/>
      <c r="D188" s="2"/>
      <c r="E188" s="21" t="s">
        <v>75</v>
      </c>
      <c r="F188" s="9">
        <f>SUM(F186:F187)</f>
        <v>28040</v>
      </c>
      <c r="G188">
        <v>1</v>
      </c>
    </row>
    <row r="189" spans="1:7" hidden="1" x14ac:dyDescent="0.25">
      <c r="A189" s="1">
        <v>44118</v>
      </c>
      <c r="B189" s="3">
        <v>839</v>
      </c>
      <c r="C189" s="3" t="s">
        <v>223</v>
      </c>
      <c r="D189" s="2" t="s">
        <v>222</v>
      </c>
      <c r="E189" s="3" t="s">
        <v>221</v>
      </c>
      <c r="F189" s="4">
        <v>150312.4</v>
      </c>
    </row>
    <row r="190" spans="1:7" x14ac:dyDescent="0.25">
      <c r="A190" s="1"/>
      <c r="B190" s="3"/>
      <c r="C190" s="3"/>
      <c r="D190" s="2"/>
      <c r="E190" s="21" t="s">
        <v>75</v>
      </c>
      <c r="F190" s="9">
        <f>SUM(F189)</f>
        <v>150312.4</v>
      </c>
      <c r="G190">
        <v>1</v>
      </c>
    </row>
    <row r="191" spans="1:7" x14ac:dyDescent="0.25">
      <c r="A191" s="1">
        <v>45287</v>
      </c>
      <c r="B191" s="3"/>
      <c r="C191" s="3"/>
      <c r="D191" s="2" t="s">
        <v>260</v>
      </c>
      <c r="E191" s="3" t="s">
        <v>261</v>
      </c>
      <c r="F191" s="4">
        <v>25580</v>
      </c>
    </row>
    <row r="192" spans="1:7" x14ac:dyDescent="0.25">
      <c r="A192" s="1"/>
      <c r="B192" s="3"/>
      <c r="C192" s="3"/>
      <c r="D192" s="2"/>
      <c r="E192" s="21" t="s">
        <v>75</v>
      </c>
      <c r="F192" s="9">
        <f>SUM(F191)</f>
        <v>25580</v>
      </c>
      <c r="G192">
        <v>1</v>
      </c>
    </row>
    <row r="193" spans="1:8" x14ac:dyDescent="0.25">
      <c r="A193" s="1">
        <v>45196</v>
      </c>
      <c r="B193" s="3">
        <v>2022</v>
      </c>
      <c r="C193" s="3" t="s">
        <v>258</v>
      </c>
      <c r="D193" s="2" t="s">
        <v>256</v>
      </c>
      <c r="E193" s="3" t="s">
        <v>259</v>
      </c>
      <c r="F193" s="4">
        <v>62684.5</v>
      </c>
    </row>
    <row r="194" spans="1:8" x14ac:dyDescent="0.25">
      <c r="A194" s="1">
        <v>45201</v>
      </c>
      <c r="B194" s="3">
        <v>2959</v>
      </c>
      <c r="C194" s="3" t="s">
        <v>257</v>
      </c>
      <c r="D194" s="2" t="s">
        <v>256</v>
      </c>
      <c r="E194" s="3" t="s">
        <v>259</v>
      </c>
      <c r="F194" s="4">
        <v>23440</v>
      </c>
    </row>
    <row r="195" spans="1:8" x14ac:dyDescent="0.25">
      <c r="A195" s="1"/>
      <c r="B195" s="3"/>
      <c r="C195" s="3"/>
      <c r="D195" s="2"/>
      <c r="E195" s="21" t="s">
        <v>75</v>
      </c>
      <c r="F195" s="9">
        <f>F194+F193</f>
        <v>86124.5</v>
      </c>
      <c r="G195">
        <v>1</v>
      </c>
    </row>
    <row r="196" spans="1:8" hidden="1" x14ac:dyDescent="0.25">
      <c r="A196" s="1">
        <v>41285</v>
      </c>
      <c r="B196" s="3">
        <v>851</v>
      </c>
      <c r="C196" s="3" t="s">
        <v>68</v>
      </c>
      <c r="D196" s="2" t="s">
        <v>71</v>
      </c>
      <c r="E196" s="2" t="s">
        <v>72</v>
      </c>
      <c r="F196" s="4">
        <v>1821.6</v>
      </c>
    </row>
    <row r="197" spans="1:8" hidden="1" x14ac:dyDescent="0.25">
      <c r="A197" s="1">
        <v>41292</v>
      </c>
      <c r="B197" s="3">
        <v>854</v>
      </c>
      <c r="C197" s="3" t="s">
        <v>69</v>
      </c>
      <c r="D197" s="2" t="s">
        <v>71</v>
      </c>
      <c r="E197" s="2" t="s">
        <v>72</v>
      </c>
      <c r="F197" s="4">
        <v>3355.92</v>
      </c>
    </row>
    <row r="198" spans="1:8" hidden="1" x14ac:dyDescent="0.25">
      <c r="A198" s="5">
        <v>41292</v>
      </c>
      <c r="B198" s="3">
        <v>852</v>
      </c>
      <c r="C198" s="3" t="s">
        <v>70</v>
      </c>
      <c r="D198" s="2" t="s">
        <v>71</v>
      </c>
      <c r="E198" s="2" t="s">
        <v>72</v>
      </c>
      <c r="F198" s="11">
        <v>16156.93</v>
      </c>
    </row>
    <row r="199" spans="1:8" ht="21" customHeight="1" x14ac:dyDescent="0.25">
      <c r="A199" s="6"/>
      <c r="B199" s="3"/>
      <c r="C199" s="3"/>
      <c r="D199" s="2"/>
      <c r="E199" s="21" t="s">
        <v>2</v>
      </c>
      <c r="F199" s="22">
        <f>SUM(F196:F198)</f>
        <v>21334.45</v>
      </c>
      <c r="G199">
        <v>1</v>
      </c>
    </row>
    <row r="200" spans="1:8" ht="21" customHeight="1" x14ac:dyDescent="0.4">
      <c r="A200" s="17"/>
      <c r="B200" s="3"/>
      <c r="C200" s="18"/>
      <c r="D200" s="16"/>
      <c r="E200" s="34" t="s">
        <v>205</v>
      </c>
      <c r="F200" s="35">
        <f>F199+F192+F190+F188+F185+F183+F180+F178+F176+F171+F169+F165+F162+F160+F158+F156+F154+F149+F134+F132+F122+F90+F85+F68+F65+F60+F57+F55+F43+F41+F38+F36+F34+F20+F18+F195+F45+F152</f>
        <v>6617447.2599999998</v>
      </c>
      <c r="H200" t="s">
        <v>220</v>
      </c>
    </row>
    <row r="201" spans="1:8" ht="21" customHeight="1" x14ac:dyDescent="0.4">
      <c r="A201" s="7"/>
      <c r="B201" s="27"/>
      <c r="C201" s="28"/>
      <c r="D201" s="29"/>
      <c r="E201" s="40"/>
      <c r="F201" s="41"/>
    </row>
    <row r="202" spans="1:8" ht="19.5" customHeight="1" x14ac:dyDescent="0.4">
      <c r="A202" s="7"/>
      <c r="B202" s="27"/>
      <c r="C202" s="28"/>
      <c r="D202" s="29"/>
      <c r="E202" s="40"/>
      <c r="F202" s="41"/>
    </row>
    <row r="203" spans="1:8" ht="19.5" customHeight="1" x14ac:dyDescent="0.25">
      <c r="A203" s="7"/>
      <c r="B203" s="27"/>
      <c r="C203" s="28"/>
      <c r="D203" s="29"/>
      <c r="E203" s="30"/>
      <c r="F203" s="31"/>
    </row>
    <row r="204" spans="1:8" ht="19.5" customHeight="1" x14ac:dyDescent="0.25">
      <c r="A204" s="7"/>
      <c r="B204" s="43"/>
      <c r="C204" s="44" t="s">
        <v>206</v>
      </c>
      <c r="D204" s="29" t="s">
        <v>266</v>
      </c>
      <c r="E204" s="38" t="s">
        <v>265</v>
      </c>
      <c r="F204" s="31"/>
    </row>
    <row r="205" spans="1:8" ht="15.75" x14ac:dyDescent="0.25">
      <c r="A205" s="7"/>
      <c r="B205" s="27"/>
      <c r="C205" s="37" t="s">
        <v>207</v>
      </c>
      <c r="D205" s="45" t="s">
        <v>267</v>
      </c>
      <c r="E205" s="46" t="s">
        <v>209</v>
      </c>
      <c r="F205" s="31"/>
    </row>
    <row r="206" spans="1:8" ht="17.25" customHeight="1" x14ac:dyDescent="0.25">
      <c r="A206" s="7"/>
      <c r="B206" s="27"/>
      <c r="C206" s="28"/>
      <c r="D206" s="29"/>
      <c r="E206" s="30"/>
      <c r="F206" s="31"/>
    </row>
    <row r="207" spans="1:8" ht="15.75" x14ac:dyDescent="0.25">
      <c r="A207" s="60" t="s">
        <v>3</v>
      </c>
      <c r="B207" s="60"/>
      <c r="C207" s="60"/>
      <c r="D207" s="60"/>
      <c r="E207" s="60"/>
    </row>
    <row r="208" spans="1:8" x14ac:dyDescent="0.25">
      <c r="F208" s="36"/>
    </row>
    <row r="209" spans="5:6" x14ac:dyDescent="0.25">
      <c r="F209" s="36"/>
    </row>
    <row r="210" spans="5:6" ht="15.75" x14ac:dyDescent="0.25">
      <c r="E210" s="38"/>
      <c r="F210" s="36"/>
    </row>
    <row r="211" spans="5:6" x14ac:dyDescent="0.25">
      <c r="E211" s="39"/>
      <c r="F211" s="36"/>
    </row>
    <row r="212" spans="5:6" x14ac:dyDescent="0.25">
      <c r="F212" s="36"/>
    </row>
    <row r="213" spans="5:6" x14ac:dyDescent="0.25">
      <c r="F213" s="36"/>
    </row>
    <row r="214" spans="5:6" x14ac:dyDescent="0.25">
      <c r="F214" s="36"/>
    </row>
    <row r="215" spans="5:6" x14ac:dyDescent="0.25">
      <c r="F215" s="36"/>
    </row>
    <row r="216" spans="5:6" x14ac:dyDescent="0.25">
      <c r="F216" s="36"/>
    </row>
    <row r="217" spans="5:6" x14ac:dyDescent="0.25">
      <c r="F217" s="36"/>
    </row>
    <row r="218" spans="5:6" x14ac:dyDescent="0.25">
      <c r="F218" s="36"/>
    </row>
    <row r="219" spans="5:6" x14ac:dyDescent="0.25">
      <c r="F219" s="36"/>
    </row>
  </sheetData>
  <autoFilter ref="A1:A219">
    <filterColumn colId="0">
      <filters blank="1">
        <filter val="FECHA"/>
        <filter val="LOS NUMEROS DE FACTURAS QUE ESTAN EN AMARRILLO SON LOS QUE SE EMITIERON AL SNS"/>
        <filter val="Región:  I   Establecimiento:   HOSPITAL NUESTRA SEÑORA DE REGLA    Mes. DICIEMBRE 2023"/>
        <filter val="Relacion de Cuenta por Pagar"/>
        <dateGroupItem year="2023" dateTimeGrouping="year"/>
      </filters>
    </filterColumn>
  </autoFilter>
  <mergeCells count="2">
    <mergeCell ref="A3:F3"/>
    <mergeCell ref="A207:E207"/>
  </mergeCells>
  <pageMargins left="0.7" right="0.7" top="0.75" bottom="0.75" header="0.3" footer="0.3"/>
  <pageSetup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"/>
  <sheetViews>
    <sheetView zoomScaleNormal="100" workbookViewId="0">
      <selection activeCell="G22" sqref="G22"/>
    </sheetView>
  </sheetViews>
  <sheetFormatPr baseColWidth="10" defaultRowHeight="15" x14ac:dyDescent="0.25"/>
  <cols>
    <col min="1" max="1" width="11.5703125" customWidth="1"/>
    <col min="2" max="2" width="10.140625" customWidth="1"/>
    <col min="3" max="3" width="20.28515625" customWidth="1"/>
    <col min="4" max="4" width="34" customWidth="1"/>
    <col min="5" max="5" width="32.5703125" customWidth="1"/>
    <col min="6" max="6" width="19.42578125" customWidth="1"/>
  </cols>
  <sheetData>
    <row r="1" spans="1:7" ht="33" customHeight="1" x14ac:dyDescent="0.25"/>
    <row r="2" spans="1:7" ht="28.5" customHeight="1" x14ac:dyDescent="0.25">
      <c r="A2" s="32" t="s">
        <v>8</v>
      </c>
      <c r="B2" s="33"/>
      <c r="C2" s="33"/>
      <c r="D2" s="33"/>
      <c r="E2" s="33"/>
      <c r="F2" s="33"/>
    </row>
    <row r="3" spans="1:7" ht="21" customHeight="1" thickBot="1" x14ac:dyDescent="0.3">
      <c r="A3" s="59" t="s">
        <v>324</v>
      </c>
      <c r="B3" s="59"/>
      <c r="C3" s="59"/>
      <c r="D3" s="59"/>
      <c r="E3" s="59"/>
      <c r="F3" s="59"/>
    </row>
    <row r="4" spans="1:7" ht="27.75" customHeight="1" x14ac:dyDescent="0.25">
      <c r="A4" s="12" t="s">
        <v>0</v>
      </c>
      <c r="B4" s="20" t="s">
        <v>7</v>
      </c>
      <c r="C4" s="19" t="s">
        <v>4</v>
      </c>
      <c r="D4" s="13" t="s">
        <v>5</v>
      </c>
      <c r="E4" s="13" t="s">
        <v>6</v>
      </c>
      <c r="F4" s="13" t="s">
        <v>1</v>
      </c>
    </row>
    <row r="5" spans="1:7" x14ac:dyDescent="0.25">
      <c r="A5" s="1">
        <v>41285</v>
      </c>
      <c r="B5" s="3">
        <v>811</v>
      </c>
      <c r="C5" s="3" t="s">
        <v>26</v>
      </c>
      <c r="D5" s="3" t="s">
        <v>15</v>
      </c>
      <c r="E5" s="3" t="s">
        <v>31</v>
      </c>
      <c r="F5" s="11">
        <v>22680</v>
      </c>
    </row>
    <row r="6" spans="1:7" x14ac:dyDescent="0.25">
      <c r="A6" s="1">
        <v>41297</v>
      </c>
      <c r="B6" s="3">
        <v>823</v>
      </c>
      <c r="C6" s="3" t="s">
        <v>25</v>
      </c>
      <c r="D6" s="3" t="s">
        <v>15</v>
      </c>
      <c r="E6" s="3" t="s">
        <v>31</v>
      </c>
      <c r="F6" s="11">
        <v>12000</v>
      </c>
    </row>
    <row r="7" spans="1:7" x14ac:dyDescent="0.25">
      <c r="A7" s="1">
        <v>41331</v>
      </c>
      <c r="B7" s="3">
        <v>886</v>
      </c>
      <c r="C7" s="3" t="s">
        <v>24</v>
      </c>
      <c r="D7" s="3" t="s">
        <v>15</v>
      </c>
      <c r="E7" s="3" t="s">
        <v>31</v>
      </c>
      <c r="F7" s="11">
        <v>42400</v>
      </c>
    </row>
    <row r="8" spans="1:7" x14ac:dyDescent="0.25">
      <c r="A8" s="1">
        <v>41319</v>
      </c>
      <c r="B8" s="3">
        <v>880</v>
      </c>
      <c r="C8" s="3" t="s">
        <v>23</v>
      </c>
      <c r="D8" s="3" t="s">
        <v>15</v>
      </c>
      <c r="E8" s="3" t="s">
        <v>31</v>
      </c>
      <c r="F8" s="11">
        <v>144483</v>
      </c>
    </row>
    <row r="9" spans="1:7" x14ac:dyDescent="0.25">
      <c r="A9" s="1">
        <v>41373</v>
      </c>
      <c r="B9" s="3">
        <v>951</v>
      </c>
      <c r="C9" s="3" t="s">
        <v>22</v>
      </c>
      <c r="D9" s="3" t="s">
        <v>15</v>
      </c>
      <c r="E9" s="3" t="s">
        <v>31</v>
      </c>
      <c r="F9" s="11">
        <v>54050</v>
      </c>
    </row>
    <row r="10" spans="1:7" x14ac:dyDescent="0.25">
      <c r="A10" s="1">
        <v>41415</v>
      </c>
      <c r="B10" s="3">
        <v>1006</v>
      </c>
      <c r="C10" s="3" t="s">
        <v>17</v>
      </c>
      <c r="D10" s="3" t="s">
        <v>15</v>
      </c>
      <c r="E10" s="3" t="s">
        <v>31</v>
      </c>
      <c r="F10" s="11">
        <v>30795</v>
      </c>
    </row>
    <row r="11" spans="1:7" x14ac:dyDescent="0.25">
      <c r="A11" s="1">
        <v>41537</v>
      </c>
      <c r="B11" s="3">
        <v>1215</v>
      </c>
      <c r="C11" s="3" t="s">
        <v>21</v>
      </c>
      <c r="D11" s="3" t="s">
        <v>15</v>
      </c>
      <c r="E11" s="3" t="s">
        <v>31</v>
      </c>
      <c r="F11" s="11">
        <v>61458</v>
      </c>
      <c r="G11">
        <v>1</v>
      </c>
    </row>
    <row r="12" spans="1:7" x14ac:dyDescent="0.25">
      <c r="A12" s="1">
        <v>41563</v>
      </c>
      <c r="B12" s="3">
        <v>1246</v>
      </c>
      <c r="C12" s="3" t="s">
        <v>20</v>
      </c>
      <c r="D12" s="3" t="s">
        <v>15</v>
      </c>
      <c r="E12" s="3" t="s">
        <v>31</v>
      </c>
      <c r="F12" s="11">
        <v>118560</v>
      </c>
    </row>
    <row r="13" spans="1:7" x14ac:dyDescent="0.25">
      <c r="A13" s="1">
        <v>41628</v>
      </c>
      <c r="B13" s="3">
        <v>1318</v>
      </c>
      <c r="C13" s="3" t="s">
        <v>19</v>
      </c>
      <c r="D13" s="3" t="s">
        <v>15</v>
      </c>
      <c r="E13" s="3" t="s">
        <v>31</v>
      </c>
      <c r="F13" s="11">
        <v>165660</v>
      </c>
      <c r="G13">
        <v>1</v>
      </c>
    </row>
    <row r="14" spans="1:7" x14ac:dyDescent="0.25">
      <c r="A14" s="1">
        <v>41740</v>
      </c>
      <c r="B14" s="3">
        <v>1549</v>
      </c>
      <c r="C14" s="3" t="s">
        <v>14</v>
      </c>
      <c r="D14" s="3" t="s">
        <v>15</v>
      </c>
      <c r="E14" s="3" t="s">
        <v>31</v>
      </c>
      <c r="F14" s="4">
        <v>16000</v>
      </c>
    </row>
    <row r="15" spans="1:7" x14ac:dyDescent="0.25">
      <c r="A15" s="1">
        <v>41669</v>
      </c>
      <c r="B15" s="3">
        <v>1413</v>
      </c>
      <c r="C15" s="3" t="s">
        <v>16</v>
      </c>
      <c r="D15" s="3" t="s">
        <v>15</v>
      </c>
      <c r="E15" s="3" t="s">
        <v>31</v>
      </c>
      <c r="F15" s="4">
        <v>48000</v>
      </c>
    </row>
    <row r="16" spans="1:7" x14ac:dyDescent="0.25">
      <c r="A16" s="1">
        <v>41719</v>
      </c>
      <c r="B16" s="3">
        <v>1490</v>
      </c>
      <c r="C16" s="3" t="s">
        <v>17</v>
      </c>
      <c r="D16" s="3" t="s">
        <v>15</v>
      </c>
      <c r="E16" s="3" t="s">
        <v>31</v>
      </c>
      <c r="F16" s="4">
        <v>36000</v>
      </c>
    </row>
    <row r="17" spans="1:7" x14ac:dyDescent="0.25">
      <c r="A17" s="1">
        <v>41711</v>
      </c>
      <c r="B17" s="3">
        <v>1445</v>
      </c>
      <c r="C17" s="3" t="s">
        <v>18</v>
      </c>
      <c r="D17" s="3" t="s">
        <v>15</v>
      </c>
      <c r="E17" s="3" t="s">
        <v>31</v>
      </c>
      <c r="F17" s="4">
        <v>87920</v>
      </c>
    </row>
    <row r="18" spans="1:7" x14ac:dyDescent="0.25">
      <c r="A18" s="1"/>
      <c r="B18" s="3"/>
      <c r="C18" s="3"/>
      <c r="D18" s="3"/>
      <c r="E18" s="21" t="s">
        <v>2</v>
      </c>
      <c r="F18" s="10">
        <f>SUM(F5:F17)</f>
        <v>840006</v>
      </c>
    </row>
    <row r="19" spans="1:7" x14ac:dyDescent="0.25">
      <c r="A19" s="1">
        <v>45203</v>
      </c>
      <c r="B19" s="3">
        <v>2906</v>
      </c>
      <c r="C19" s="3" t="s">
        <v>315</v>
      </c>
      <c r="D19" s="3" t="s">
        <v>9</v>
      </c>
      <c r="E19" s="3" t="s">
        <v>10</v>
      </c>
      <c r="F19" s="4">
        <v>15085.61</v>
      </c>
      <c r="G19">
        <v>1</v>
      </c>
    </row>
    <row r="20" spans="1:7" x14ac:dyDescent="0.25">
      <c r="A20" s="1">
        <v>45218</v>
      </c>
      <c r="B20" s="3">
        <v>2908</v>
      </c>
      <c r="C20" s="3" t="s">
        <v>315</v>
      </c>
      <c r="D20" s="3" t="s">
        <v>9</v>
      </c>
      <c r="E20" s="3" t="s">
        <v>10</v>
      </c>
      <c r="F20" s="4">
        <v>58971.05</v>
      </c>
      <c r="G20">
        <v>1</v>
      </c>
    </row>
    <row r="21" spans="1:7" x14ac:dyDescent="0.25">
      <c r="A21" s="1">
        <v>45230</v>
      </c>
      <c r="B21" s="3">
        <v>2912</v>
      </c>
      <c r="C21" s="3" t="s">
        <v>316</v>
      </c>
      <c r="D21" s="3" t="s">
        <v>9</v>
      </c>
      <c r="E21" s="3" t="s">
        <v>10</v>
      </c>
      <c r="F21" s="4">
        <v>108342.15</v>
      </c>
      <c r="G21">
        <v>1</v>
      </c>
    </row>
    <row r="22" spans="1:7" x14ac:dyDescent="0.25">
      <c r="A22" s="1">
        <v>45254</v>
      </c>
      <c r="B22" s="3">
        <v>23849</v>
      </c>
      <c r="C22" s="3" t="s">
        <v>308</v>
      </c>
      <c r="D22" s="3" t="s">
        <v>9</v>
      </c>
      <c r="E22" s="3" t="s">
        <v>10</v>
      </c>
      <c r="F22" s="4">
        <v>75428.08</v>
      </c>
      <c r="G22">
        <v>1</v>
      </c>
    </row>
    <row r="23" spans="1:7" x14ac:dyDescent="0.25">
      <c r="A23" s="1">
        <v>45261</v>
      </c>
      <c r="B23" s="3">
        <v>23933</v>
      </c>
      <c r="C23" s="3" t="s">
        <v>307</v>
      </c>
      <c r="D23" s="3" t="s">
        <v>9</v>
      </c>
      <c r="E23" s="3" t="s">
        <v>10</v>
      </c>
      <c r="F23" s="4">
        <v>52113.95</v>
      </c>
      <c r="G23">
        <v>1</v>
      </c>
    </row>
    <row r="24" spans="1:7" x14ac:dyDescent="0.25">
      <c r="A24" s="1">
        <v>45282</v>
      </c>
      <c r="B24" s="3">
        <v>2967</v>
      </c>
      <c r="C24" s="3" t="s">
        <v>317</v>
      </c>
      <c r="D24" s="3" t="s">
        <v>9</v>
      </c>
      <c r="E24" s="3" t="s">
        <v>10</v>
      </c>
      <c r="F24" s="4">
        <v>47999.69</v>
      </c>
      <c r="G24">
        <v>1</v>
      </c>
    </row>
    <row r="25" spans="1:7" x14ac:dyDescent="0.25">
      <c r="A25" s="1"/>
      <c r="B25" s="3"/>
      <c r="C25" s="3"/>
      <c r="D25" s="3"/>
      <c r="E25" s="21" t="s">
        <v>2</v>
      </c>
      <c r="F25" s="10">
        <f>SUM(F19:F24)</f>
        <v>357940.53</v>
      </c>
    </row>
    <row r="26" spans="1:7" x14ac:dyDescent="0.25">
      <c r="A26" s="1">
        <v>42979</v>
      </c>
      <c r="B26" s="3">
        <v>4812</v>
      </c>
      <c r="C26" s="3" t="s">
        <v>11</v>
      </c>
      <c r="D26" s="3" t="s">
        <v>12</v>
      </c>
      <c r="E26" s="3" t="s">
        <v>13</v>
      </c>
      <c r="F26" s="4">
        <v>22693.47</v>
      </c>
    </row>
    <row r="27" spans="1:7" x14ac:dyDescent="0.25">
      <c r="A27" s="1"/>
      <c r="B27" s="3"/>
      <c r="C27" s="3"/>
      <c r="D27" s="3"/>
      <c r="E27" s="21" t="s">
        <v>2</v>
      </c>
      <c r="F27" s="10">
        <f>SUM(F26)</f>
        <v>22693.47</v>
      </c>
    </row>
    <row r="28" spans="1:7" x14ac:dyDescent="0.25">
      <c r="A28" s="1">
        <v>45291</v>
      </c>
      <c r="B28" s="3">
        <v>56255</v>
      </c>
      <c r="C28" s="3" t="s">
        <v>287</v>
      </c>
      <c r="D28" s="3" t="s">
        <v>288</v>
      </c>
      <c r="E28" s="3" t="s">
        <v>289</v>
      </c>
      <c r="F28" s="11">
        <v>10772.3</v>
      </c>
    </row>
    <row r="29" spans="1:7" x14ac:dyDescent="0.25">
      <c r="A29" s="1"/>
      <c r="B29" s="3"/>
      <c r="C29" s="3"/>
      <c r="D29" s="3"/>
      <c r="E29" s="21" t="s">
        <v>2</v>
      </c>
      <c r="F29" s="10">
        <f>SUM(F28)</f>
        <v>10772.3</v>
      </c>
    </row>
    <row r="30" spans="1:7" x14ac:dyDescent="0.25">
      <c r="A30" s="1">
        <v>45293</v>
      </c>
      <c r="B30" s="3">
        <v>3975</v>
      </c>
      <c r="C30" s="3" t="s">
        <v>290</v>
      </c>
      <c r="D30" s="3" t="s">
        <v>291</v>
      </c>
      <c r="E30" s="3" t="s">
        <v>292</v>
      </c>
      <c r="F30" s="11">
        <v>50000</v>
      </c>
    </row>
    <row r="31" spans="1:7" x14ac:dyDescent="0.25">
      <c r="A31" s="1">
        <v>45261</v>
      </c>
      <c r="B31" s="3">
        <v>3966</v>
      </c>
      <c r="C31" s="3" t="s">
        <v>293</v>
      </c>
      <c r="D31" s="3" t="s">
        <v>291</v>
      </c>
      <c r="E31" s="3" t="s">
        <v>292</v>
      </c>
      <c r="F31" s="11">
        <v>50000</v>
      </c>
    </row>
    <row r="32" spans="1:7" x14ac:dyDescent="0.25">
      <c r="A32" s="1"/>
      <c r="B32" s="3"/>
      <c r="C32" s="3"/>
      <c r="D32" s="3"/>
      <c r="E32" s="21" t="s">
        <v>2</v>
      </c>
      <c r="F32" s="10">
        <f>F31+F30</f>
        <v>100000</v>
      </c>
    </row>
    <row r="33" spans="1:7" x14ac:dyDescent="0.25">
      <c r="A33" s="1">
        <v>42776</v>
      </c>
      <c r="B33" s="3">
        <v>4108</v>
      </c>
      <c r="C33" s="3" t="s">
        <v>11</v>
      </c>
      <c r="D33" s="3" t="s">
        <v>73</v>
      </c>
      <c r="E33" s="3" t="s">
        <v>74</v>
      </c>
      <c r="F33" s="4">
        <v>13000</v>
      </c>
    </row>
    <row r="34" spans="1:7" x14ac:dyDescent="0.25">
      <c r="A34" s="1"/>
      <c r="B34" s="3"/>
      <c r="C34" s="3"/>
      <c r="D34" s="3"/>
      <c r="E34" s="21" t="s">
        <v>2</v>
      </c>
      <c r="F34" s="10">
        <f>+F33</f>
        <v>13000</v>
      </c>
    </row>
    <row r="35" spans="1:7" x14ac:dyDescent="0.25">
      <c r="A35" s="1">
        <v>43062</v>
      </c>
      <c r="B35" s="3">
        <v>5116</v>
      </c>
      <c r="C35" s="3" t="s">
        <v>76</v>
      </c>
      <c r="D35" s="3" t="s">
        <v>77</v>
      </c>
      <c r="E35" s="3" t="s">
        <v>78</v>
      </c>
      <c r="F35" s="4">
        <v>7965</v>
      </c>
    </row>
    <row r="36" spans="1:7" x14ac:dyDescent="0.25">
      <c r="A36" s="1"/>
      <c r="B36" s="3"/>
      <c r="C36" s="3"/>
      <c r="D36" s="3"/>
      <c r="E36" s="21" t="s">
        <v>2</v>
      </c>
      <c r="F36" s="10">
        <f>+F35</f>
        <v>7965</v>
      </c>
    </row>
    <row r="37" spans="1:7" x14ac:dyDescent="0.25">
      <c r="A37" s="1">
        <v>45303</v>
      </c>
      <c r="B37" s="2">
        <v>13748</v>
      </c>
      <c r="C37" s="3" t="s">
        <v>294</v>
      </c>
      <c r="D37" s="3" t="s">
        <v>295</v>
      </c>
      <c r="E37" s="3" t="s">
        <v>296</v>
      </c>
      <c r="F37" s="4">
        <v>101149</v>
      </c>
    </row>
    <row r="38" spans="1:7" x14ac:dyDescent="0.25">
      <c r="A38" s="1">
        <v>45266</v>
      </c>
      <c r="B38" s="2">
        <v>51</v>
      </c>
      <c r="C38" s="3" t="s">
        <v>243</v>
      </c>
      <c r="D38" s="3" t="s">
        <v>241</v>
      </c>
      <c r="E38" s="3" t="s">
        <v>242</v>
      </c>
      <c r="F38" s="4">
        <v>57499</v>
      </c>
    </row>
    <row r="39" spans="1:7" x14ac:dyDescent="0.25">
      <c r="A39" s="1"/>
      <c r="B39" s="2"/>
      <c r="C39" s="3"/>
      <c r="D39" s="3"/>
      <c r="E39" s="21" t="s">
        <v>2</v>
      </c>
      <c r="F39" s="10">
        <f>+F38+F37</f>
        <v>158648</v>
      </c>
    </row>
    <row r="40" spans="1:7" x14ac:dyDescent="0.25">
      <c r="A40" s="1">
        <v>43077</v>
      </c>
      <c r="B40" s="3">
        <v>409</v>
      </c>
      <c r="C40" s="3" t="s">
        <v>82</v>
      </c>
      <c r="D40" s="3" t="s">
        <v>81</v>
      </c>
      <c r="E40" s="3" t="s">
        <v>79</v>
      </c>
      <c r="F40" s="4">
        <v>20000</v>
      </c>
    </row>
    <row r="41" spans="1:7" x14ac:dyDescent="0.25">
      <c r="A41" s="1">
        <v>43081</v>
      </c>
      <c r="B41" s="3">
        <v>789</v>
      </c>
      <c r="C41" s="3" t="s">
        <v>83</v>
      </c>
      <c r="D41" s="3" t="s">
        <v>81</v>
      </c>
      <c r="E41" s="3" t="s">
        <v>79</v>
      </c>
      <c r="F41" s="4">
        <v>4825.32</v>
      </c>
    </row>
    <row r="42" spans="1:7" x14ac:dyDescent="0.25">
      <c r="A42" s="1"/>
      <c r="B42" s="3"/>
      <c r="C42" s="3"/>
      <c r="D42" s="3"/>
      <c r="E42" s="21" t="s">
        <v>2</v>
      </c>
      <c r="F42" s="10">
        <f>+F41+F40</f>
        <v>24825.32</v>
      </c>
    </row>
    <row r="43" spans="1:7" x14ac:dyDescent="0.25">
      <c r="A43" s="1">
        <v>45301</v>
      </c>
      <c r="B43" s="2">
        <v>37851</v>
      </c>
      <c r="C43" s="3" t="s">
        <v>297</v>
      </c>
      <c r="D43" s="3" t="s">
        <v>298</v>
      </c>
      <c r="E43" s="3" t="s">
        <v>296</v>
      </c>
      <c r="F43" s="4">
        <v>82878.62</v>
      </c>
      <c r="G43">
        <v>1</v>
      </c>
    </row>
    <row r="44" spans="1:7" x14ac:dyDescent="0.25">
      <c r="A44" s="1"/>
      <c r="B44" s="2"/>
      <c r="C44" s="3"/>
      <c r="D44" s="3"/>
      <c r="E44" s="21" t="s">
        <v>2</v>
      </c>
      <c r="F44" s="10">
        <f>F43</f>
        <v>82878.62</v>
      </c>
    </row>
    <row r="45" spans="1:7" x14ac:dyDescent="0.25">
      <c r="A45" s="1">
        <v>43173</v>
      </c>
      <c r="B45" s="2">
        <v>5400</v>
      </c>
      <c r="C45" s="3" t="s">
        <v>84</v>
      </c>
      <c r="D45" s="3" t="s">
        <v>85</v>
      </c>
      <c r="E45" s="3" t="s">
        <v>74</v>
      </c>
      <c r="F45" s="4">
        <v>72400.5</v>
      </c>
    </row>
    <row r="46" spans="1:7" x14ac:dyDescent="0.25">
      <c r="A46" s="1"/>
      <c r="B46" s="2"/>
      <c r="C46" s="3"/>
      <c r="D46" s="3"/>
      <c r="E46" s="21" t="s">
        <v>2</v>
      </c>
      <c r="F46" s="10">
        <f>F45</f>
        <v>72400.5</v>
      </c>
    </row>
    <row r="47" spans="1:7" x14ac:dyDescent="0.25">
      <c r="A47" s="1">
        <v>42480</v>
      </c>
      <c r="B47" s="2">
        <v>3813</v>
      </c>
      <c r="C47" s="3" t="s">
        <v>106</v>
      </c>
      <c r="D47" s="3" t="s">
        <v>107</v>
      </c>
      <c r="E47" s="3" t="s">
        <v>108</v>
      </c>
      <c r="F47" s="4">
        <v>8702</v>
      </c>
      <c r="G47">
        <v>1</v>
      </c>
    </row>
    <row r="48" spans="1:7" x14ac:dyDescent="0.25">
      <c r="A48" s="1">
        <v>42560</v>
      </c>
      <c r="B48" s="2">
        <v>3331</v>
      </c>
      <c r="C48" s="3" t="s">
        <v>109</v>
      </c>
      <c r="D48" s="3" t="s">
        <v>110</v>
      </c>
      <c r="E48" s="3" t="s">
        <v>111</v>
      </c>
      <c r="F48" s="4">
        <v>6447</v>
      </c>
    </row>
    <row r="49" spans="1:7" x14ac:dyDescent="0.25">
      <c r="A49" s="1">
        <v>42626</v>
      </c>
      <c r="B49" s="2">
        <v>3571</v>
      </c>
      <c r="C49" s="3" t="s">
        <v>112</v>
      </c>
      <c r="D49" s="3" t="s">
        <v>110</v>
      </c>
      <c r="E49" s="3" t="s">
        <v>111</v>
      </c>
      <c r="F49" s="4">
        <v>6170</v>
      </c>
      <c r="G49">
        <v>1</v>
      </c>
    </row>
    <row r="50" spans="1:7" x14ac:dyDescent="0.25">
      <c r="A50" s="1">
        <v>42606</v>
      </c>
      <c r="B50" s="2">
        <v>3520</v>
      </c>
      <c r="C50" s="3" t="s">
        <v>113</v>
      </c>
      <c r="D50" s="3" t="s">
        <v>110</v>
      </c>
      <c r="E50" s="3" t="s">
        <v>111</v>
      </c>
      <c r="F50" s="4">
        <v>3987.39</v>
      </c>
    </row>
    <row r="51" spans="1:7" x14ac:dyDescent="0.25">
      <c r="A51" s="1"/>
      <c r="B51" s="2"/>
      <c r="C51" s="3"/>
      <c r="D51" s="3"/>
      <c r="E51" s="21" t="s">
        <v>2</v>
      </c>
      <c r="F51" s="10">
        <f>+F50+F49+F48+F47</f>
        <v>25306.39</v>
      </c>
    </row>
    <row r="52" spans="1:7" x14ac:dyDescent="0.25">
      <c r="A52" s="1">
        <v>43007</v>
      </c>
      <c r="B52" s="3">
        <v>4899</v>
      </c>
      <c r="C52" s="3" t="s">
        <v>86</v>
      </c>
      <c r="D52" s="3" t="s">
        <v>87</v>
      </c>
      <c r="E52" s="3" t="s">
        <v>88</v>
      </c>
      <c r="F52" s="4">
        <v>29168</v>
      </c>
    </row>
    <row r="53" spans="1:7" x14ac:dyDescent="0.25">
      <c r="A53" s="1">
        <v>43031</v>
      </c>
      <c r="B53" s="3">
        <v>4956</v>
      </c>
      <c r="C53" s="3" t="s">
        <v>89</v>
      </c>
      <c r="D53" s="3" t="s">
        <v>87</v>
      </c>
      <c r="E53" s="3" t="s">
        <v>88</v>
      </c>
      <c r="F53" s="4">
        <v>25657.1</v>
      </c>
      <c r="G53">
        <v>1</v>
      </c>
    </row>
    <row r="54" spans="1:7" x14ac:dyDescent="0.25">
      <c r="A54" s="1">
        <v>43052</v>
      </c>
      <c r="B54" s="3">
        <v>5021</v>
      </c>
      <c r="C54" s="3" t="s">
        <v>90</v>
      </c>
      <c r="D54" s="3" t="s">
        <v>87</v>
      </c>
      <c r="E54" s="3" t="s">
        <v>88</v>
      </c>
      <c r="F54" s="4">
        <v>2738.4</v>
      </c>
    </row>
    <row r="55" spans="1:7" x14ac:dyDescent="0.25">
      <c r="A55" s="1">
        <v>43056</v>
      </c>
      <c r="B55" s="3">
        <v>5038</v>
      </c>
      <c r="C55" s="3" t="s">
        <v>91</v>
      </c>
      <c r="D55" s="3" t="s">
        <v>87</v>
      </c>
      <c r="E55" s="3" t="s">
        <v>88</v>
      </c>
      <c r="F55" s="4">
        <v>14811.2</v>
      </c>
      <c r="G55">
        <v>1</v>
      </c>
    </row>
    <row r="56" spans="1:7" x14ac:dyDescent="0.25">
      <c r="A56" s="1">
        <v>43063</v>
      </c>
      <c r="B56" s="3">
        <v>5060</v>
      </c>
      <c r="C56" s="3" t="s">
        <v>92</v>
      </c>
      <c r="D56" s="3" t="s">
        <v>87</v>
      </c>
      <c r="E56" s="3" t="s">
        <v>88</v>
      </c>
      <c r="F56" s="4">
        <v>12714</v>
      </c>
    </row>
    <row r="57" spans="1:7" x14ac:dyDescent="0.25">
      <c r="A57" s="1">
        <v>43069</v>
      </c>
      <c r="B57" s="3">
        <v>5079</v>
      </c>
      <c r="C57" s="3" t="s">
        <v>93</v>
      </c>
      <c r="D57" s="3" t="s">
        <v>87</v>
      </c>
      <c r="E57" s="3" t="s">
        <v>88</v>
      </c>
      <c r="F57" s="4">
        <v>6300</v>
      </c>
    </row>
    <row r="58" spans="1:7" x14ac:dyDescent="0.25">
      <c r="A58" s="1">
        <v>43080</v>
      </c>
      <c r="B58" s="3">
        <v>5120</v>
      </c>
      <c r="C58" s="3" t="s">
        <v>94</v>
      </c>
      <c r="D58" s="3" t="s">
        <v>87</v>
      </c>
      <c r="E58" s="3" t="s">
        <v>88</v>
      </c>
      <c r="F58" s="4">
        <v>22918</v>
      </c>
      <c r="G58">
        <v>1</v>
      </c>
    </row>
    <row r="59" spans="1:7" x14ac:dyDescent="0.25">
      <c r="A59" s="1">
        <v>43105</v>
      </c>
      <c r="B59" s="3">
        <v>7160</v>
      </c>
      <c r="C59" s="3" t="s">
        <v>95</v>
      </c>
      <c r="D59" s="3" t="s">
        <v>87</v>
      </c>
      <c r="E59" s="3" t="s">
        <v>88</v>
      </c>
      <c r="F59" s="4">
        <v>6230</v>
      </c>
    </row>
    <row r="60" spans="1:7" x14ac:dyDescent="0.25">
      <c r="A60" s="1">
        <v>43131</v>
      </c>
      <c r="B60" s="3">
        <v>5402</v>
      </c>
      <c r="C60" s="3" t="s">
        <v>96</v>
      </c>
      <c r="D60" s="3" t="s">
        <v>87</v>
      </c>
      <c r="E60" s="3" t="s">
        <v>88</v>
      </c>
      <c r="F60" s="4">
        <v>6821</v>
      </c>
    </row>
    <row r="61" spans="1:7" x14ac:dyDescent="0.25">
      <c r="A61" s="1"/>
      <c r="B61" s="3"/>
      <c r="C61" s="3"/>
      <c r="D61" s="3"/>
      <c r="E61" s="21" t="s">
        <v>2</v>
      </c>
      <c r="F61" s="10">
        <f>+F60+F59+F58+F57+F56+F55+F54+F53+F52</f>
        <v>127357.69999999998</v>
      </c>
    </row>
    <row r="62" spans="1:7" x14ac:dyDescent="0.25">
      <c r="A62" s="1">
        <v>45261</v>
      </c>
      <c r="B62" s="2">
        <v>2950</v>
      </c>
      <c r="C62" s="3" t="s">
        <v>253</v>
      </c>
      <c r="D62" s="3" t="s">
        <v>252</v>
      </c>
      <c r="E62" s="3" t="s">
        <v>255</v>
      </c>
      <c r="F62" s="4">
        <v>136494.85999999999</v>
      </c>
    </row>
    <row r="63" spans="1:7" x14ac:dyDescent="0.25">
      <c r="A63" s="1">
        <v>45261</v>
      </c>
      <c r="B63" s="2">
        <v>2952</v>
      </c>
      <c r="C63" s="3" t="s">
        <v>254</v>
      </c>
      <c r="D63" s="3" t="s">
        <v>252</v>
      </c>
      <c r="E63" s="3" t="s">
        <v>255</v>
      </c>
      <c r="F63" s="4">
        <v>81503</v>
      </c>
    </row>
    <row r="64" spans="1:7" x14ac:dyDescent="0.25">
      <c r="A64" s="1"/>
      <c r="B64" s="2"/>
      <c r="C64" s="3"/>
      <c r="D64" s="3"/>
      <c r="E64" s="21" t="s">
        <v>2</v>
      </c>
      <c r="F64" s="10">
        <f>+F63+F62</f>
        <v>217997.86</v>
      </c>
    </row>
    <row r="65" spans="1:7" x14ac:dyDescent="0.25">
      <c r="A65" s="1">
        <v>43354</v>
      </c>
      <c r="B65" s="2">
        <v>5996</v>
      </c>
      <c r="C65" s="3" t="s">
        <v>210</v>
      </c>
      <c r="D65" s="3" t="s">
        <v>105</v>
      </c>
      <c r="E65" s="3" t="s">
        <v>88</v>
      </c>
      <c r="F65" s="4">
        <v>9027</v>
      </c>
    </row>
    <row r="66" spans="1:7" x14ac:dyDescent="0.25">
      <c r="A66" s="1"/>
      <c r="B66" s="2"/>
      <c r="C66" s="3"/>
      <c r="D66" s="3"/>
      <c r="E66" s="21" t="s">
        <v>2</v>
      </c>
      <c r="F66" s="10">
        <f>+F65</f>
        <v>9027</v>
      </c>
    </row>
    <row r="67" spans="1:7" x14ac:dyDescent="0.25">
      <c r="A67" s="1">
        <v>43159</v>
      </c>
      <c r="B67" s="2">
        <v>5320</v>
      </c>
      <c r="C67" s="3" t="s">
        <v>114</v>
      </c>
      <c r="D67" s="3" t="s">
        <v>115</v>
      </c>
      <c r="E67" s="3" t="s">
        <v>116</v>
      </c>
      <c r="F67" s="4">
        <v>4543</v>
      </c>
    </row>
    <row r="68" spans="1:7" x14ac:dyDescent="0.25">
      <c r="A68" s="1">
        <v>43160</v>
      </c>
      <c r="B68" s="2">
        <v>5319</v>
      </c>
      <c r="C68" s="3" t="s">
        <v>117</v>
      </c>
      <c r="D68" s="3" t="s">
        <v>115</v>
      </c>
      <c r="E68" s="3" t="s">
        <v>116</v>
      </c>
      <c r="F68" s="4">
        <v>6490</v>
      </c>
    </row>
    <row r="69" spans="1:7" x14ac:dyDescent="0.25">
      <c r="A69" s="1"/>
      <c r="B69" s="2"/>
      <c r="C69" s="3"/>
      <c r="D69" s="3"/>
      <c r="E69" s="21" t="s">
        <v>2</v>
      </c>
      <c r="F69" s="10">
        <f>+F68+F67</f>
        <v>11033</v>
      </c>
    </row>
    <row r="70" spans="1:7" x14ac:dyDescent="0.25">
      <c r="A70" s="1">
        <v>42916</v>
      </c>
      <c r="B70" s="2">
        <v>4521</v>
      </c>
      <c r="C70" s="3" t="s">
        <v>124</v>
      </c>
      <c r="D70" s="3" t="s">
        <v>125</v>
      </c>
      <c r="E70" s="3" t="s">
        <v>74</v>
      </c>
      <c r="F70" s="4">
        <v>10681.93</v>
      </c>
    </row>
    <row r="71" spans="1:7" x14ac:dyDescent="0.25">
      <c r="A71" s="1">
        <v>42958</v>
      </c>
      <c r="B71" s="2">
        <v>4651</v>
      </c>
      <c r="C71" s="3" t="s">
        <v>126</v>
      </c>
      <c r="D71" s="3" t="s">
        <v>125</v>
      </c>
      <c r="E71" s="3" t="s">
        <v>74</v>
      </c>
      <c r="F71" s="4">
        <v>24600</v>
      </c>
    </row>
    <row r="72" spans="1:7" x14ac:dyDescent="0.25">
      <c r="A72" s="1">
        <v>42965</v>
      </c>
      <c r="B72" s="2">
        <v>4709</v>
      </c>
      <c r="C72" s="3" t="s">
        <v>127</v>
      </c>
      <c r="D72" s="3" t="s">
        <v>125</v>
      </c>
      <c r="E72" s="3" t="s">
        <v>74</v>
      </c>
      <c r="F72" s="4">
        <v>2089.96</v>
      </c>
    </row>
    <row r="73" spans="1:7" x14ac:dyDescent="0.25">
      <c r="A73" s="1">
        <v>43006</v>
      </c>
      <c r="B73" s="2">
        <v>4863</v>
      </c>
      <c r="C73" s="3" t="s">
        <v>128</v>
      </c>
      <c r="D73" s="3" t="s">
        <v>125</v>
      </c>
      <c r="E73" s="3" t="s">
        <v>74</v>
      </c>
      <c r="F73" s="4">
        <v>75000</v>
      </c>
    </row>
    <row r="74" spans="1:7" x14ac:dyDescent="0.25">
      <c r="A74" s="1">
        <v>43041</v>
      </c>
      <c r="B74" s="2">
        <v>4898</v>
      </c>
      <c r="C74" s="3" t="s">
        <v>129</v>
      </c>
      <c r="D74" s="3" t="s">
        <v>125</v>
      </c>
      <c r="E74" s="3" t="s">
        <v>74</v>
      </c>
      <c r="F74" s="4">
        <v>8250.48</v>
      </c>
      <c r="G74">
        <v>1</v>
      </c>
    </row>
    <row r="75" spans="1:7" x14ac:dyDescent="0.25">
      <c r="A75" s="1">
        <v>43042</v>
      </c>
      <c r="B75" s="2">
        <v>5004</v>
      </c>
      <c r="C75" s="3" t="s">
        <v>130</v>
      </c>
      <c r="D75" s="3" t="s">
        <v>125</v>
      </c>
      <c r="E75" s="3" t="s">
        <v>74</v>
      </c>
      <c r="F75" s="4">
        <v>75000</v>
      </c>
    </row>
    <row r="76" spans="1:7" x14ac:dyDescent="0.25">
      <c r="A76" s="1">
        <v>43052</v>
      </c>
      <c r="B76" s="2">
        <v>5005</v>
      </c>
      <c r="C76" s="3" t="s">
        <v>131</v>
      </c>
      <c r="D76" s="3" t="s">
        <v>125</v>
      </c>
      <c r="E76" s="3" t="s">
        <v>74</v>
      </c>
      <c r="F76" s="4">
        <v>49899.519999999997</v>
      </c>
      <c r="G76">
        <v>1</v>
      </c>
    </row>
    <row r="77" spans="1:7" x14ac:dyDescent="0.25">
      <c r="A77" s="1">
        <v>43084</v>
      </c>
      <c r="B77" s="2">
        <v>5155</v>
      </c>
      <c r="C77" s="3" t="s">
        <v>132</v>
      </c>
      <c r="D77" s="3" t="s">
        <v>125</v>
      </c>
      <c r="E77" s="3" t="s">
        <v>74</v>
      </c>
      <c r="F77" s="4">
        <v>25000</v>
      </c>
    </row>
    <row r="78" spans="1:7" x14ac:dyDescent="0.25">
      <c r="A78" s="1">
        <v>43088</v>
      </c>
      <c r="B78" s="2">
        <v>5162</v>
      </c>
      <c r="C78" s="3" t="s">
        <v>133</v>
      </c>
      <c r="D78" s="3" t="s">
        <v>125</v>
      </c>
      <c r="E78" s="3" t="s">
        <v>74</v>
      </c>
      <c r="F78" s="4">
        <v>12500</v>
      </c>
    </row>
    <row r="79" spans="1:7" x14ac:dyDescent="0.25">
      <c r="A79" s="1">
        <v>43164</v>
      </c>
      <c r="B79" s="2">
        <v>5369</v>
      </c>
      <c r="C79" s="3" t="s">
        <v>134</v>
      </c>
      <c r="D79" s="3" t="s">
        <v>125</v>
      </c>
      <c r="E79" s="3" t="s">
        <v>74</v>
      </c>
      <c r="F79" s="4">
        <v>4450</v>
      </c>
      <c r="G79">
        <v>1</v>
      </c>
    </row>
    <row r="80" spans="1:7" x14ac:dyDescent="0.25">
      <c r="A80" s="1">
        <v>43188</v>
      </c>
      <c r="B80" s="2">
        <v>5428</v>
      </c>
      <c r="C80" s="3" t="s">
        <v>135</v>
      </c>
      <c r="D80" s="3" t="s">
        <v>125</v>
      </c>
      <c r="E80" s="3" t="s">
        <v>74</v>
      </c>
      <c r="F80" s="4">
        <v>17054.990000000002</v>
      </c>
    </row>
    <row r="81" spans="1:7" x14ac:dyDescent="0.25">
      <c r="A81" s="1">
        <v>43203</v>
      </c>
      <c r="B81" s="2">
        <v>5504</v>
      </c>
      <c r="C81" s="3" t="s">
        <v>136</v>
      </c>
      <c r="D81" s="3" t="s">
        <v>125</v>
      </c>
      <c r="E81" s="3" t="s">
        <v>74</v>
      </c>
      <c r="F81" s="4">
        <v>3699.9</v>
      </c>
    </row>
    <row r="82" spans="1:7" x14ac:dyDescent="0.25">
      <c r="A82" s="1">
        <v>43214</v>
      </c>
      <c r="B82" s="2">
        <v>5610</v>
      </c>
      <c r="C82" s="3" t="s">
        <v>137</v>
      </c>
      <c r="D82" s="3" t="s">
        <v>125</v>
      </c>
      <c r="E82" s="3" t="s">
        <v>74</v>
      </c>
      <c r="F82" s="4">
        <v>35600</v>
      </c>
    </row>
    <row r="83" spans="1:7" x14ac:dyDescent="0.25">
      <c r="A83" s="1">
        <v>43250</v>
      </c>
      <c r="B83" s="2">
        <v>5669</v>
      </c>
      <c r="C83" s="3" t="s">
        <v>138</v>
      </c>
      <c r="D83" s="3" t="s">
        <v>125</v>
      </c>
      <c r="E83" s="3" t="s">
        <v>74</v>
      </c>
      <c r="F83" s="4">
        <v>16000</v>
      </c>
    </row>
    <row r="84" spans="1:7" x14ac:dyDescent="0.25">
      <c r="A84" s="1">
        <v>43602</v>
      </c>
      <c r="B84" s="2">
        <v>7073</v>
      </c>
      <c r="C84" s="3"/>
      <c r="D84" s="3" t="s">
        <v>125</v>
      </c>
      <c r="E84" s="3" t="s">
        <v>74</v>
      </c>
      <c r="F84" s="4">
        <v>7986.31</v>
      </c>
      <c r="G84">
        <v>1</v>
      </c>
    </row>
    <row r="85" spans="1:7" x14ac:dyDescent="0.25">
      <c r="A85" s="1">
        <v>43641</v>
      </c>
      <c r="B85" s="2">
        <v>7014</v>
      </c>
      <c r="C85" s="3" t="s">
        <v>139</v>
      </c>
      <c r="D85" s="3" t="s">
        <v>125</v>
      </c>
      <c r="E85" s="3" t="s">
        <v>74</v>
      </c>
      <c r="F85" s="4">
        <v>17645.48</v>
      </c>
    </row>
    <row r="86" spans="1:7" x14ac:dyDescent="0.25">
      <c r="A86" s="1"/>
      <c r="B86" s="2"/>
      <c r="C86" s="3"/>
      <c r="D86" s="3"/>
      <c r="E86" s="21" t="s">
        <v>2</v>
      </c>
      <c r="F86" s="10">
        <f>+F85+F84+F83+F82+F81+F80+F79+F78+F77+F76+F75+F74+F73+F72+F71+F70</f>
        <v>385458.56999999995</v>
      </c>
    </row>
    <row r="87" spans="1:7" x14ac:dyDescent="0.25">
      <c r="A87" s="1">
        <v>42888</v>
      </c>
      <c r="B87" s="2">
        <v>4649</v>
      </c>
      <c r="C87" s="3" t="s">
        <v>140</v>
      </c>
      <c r="D87" s="3" t="s">
        <v>141</v>
      </c>
      <c r="E87" s="3" t="s">
        <v>142</v>
      </c>
      <c r="F87" s="4">
        <v>6570.08</v>
      </c>
    </row>
    <row r="88" spans="1:7" x14ac:dyDescent="0.25">
      <c r="A88" s="1">
        <v>42934</v>
      </c>
      <c r="B88" s="2">
        <v>4650</v>
      </c>
      <c r="C88" s="3" t="s">
        <v>143</v>
      </c>
      <c r="D88" s="3" t="s">
        <v>141</v>
      </c>
      <c r="E88" s="3" t="s">
        <v>142</v>
      </c>
      <c r="F88" s="4">
        <v>5340</v>
      </c>
      <c r="G88">
        <v>1</v>
      </c>
    </row>
    <row r="89" spans="1:7" x14ac:dyDescent="0.25">
      <c r="A89" s="1">
        <v>42962</v>
      </c>
      <c r="B89" s="2">
        <v>4717</v>
      </c>
      <c r="C89" s="3" t="s">
        <v>144</v>
      </c>
      <c r="D89" s="3" t="s">
        <v>141</v>
      </c>
      <c r="E89" s="3" t="s">
        <v>142</v>
      </c>
      <c r="F89" s="4">
        <v>7135</v>
      </c>
    </row>
    <row r="90" spans="1:7" x14ac:dyDescent="0.25">
      <c r="A90" s="1">
        <v>42858</v>
      </c>
      <c r="B90" s="2">
        <v>4648</v>
      </c>
      <c r="C90" s="3" t="s">
        <v>145</v>
      </c>
      <c r="D90" s="3" t="s">
        <v>141</v>
      </c>
      <c r="E90" s="3" t="s">
        <v>142</v>
      </c>
      <c r="F90" s="4">
        <v>1015</v>
      </c>
    </row>
    <row r="91" spans="1:7" x14ac:dyDescent="0.25">
      <c r="A91" s="1"/>
      <c r="B91" s="2"/>
      <c r="C91" s="3"/>
      <c r="D91" s="3"/>
      <c r="E91" s="21" t="s">
        <v>2</v>
      </c>
      <c r="F91" s="10">
        <f>+F90+F89+F88+F87</f>
        <v>20060.080000000002</v>
      </c>
    </row>
    <row r="92" spans="1:7" x14ac:dyDescent="0.25">
      <c r="A92" s="1">
        <v>45299</v>
      </c>
      <c r="B92" s="2">
        <v>17839</v>
      </c>
      <c r="C92" s="3" t="s">
        <v>299</v>
      </c>
      <c r="D92" s="3" t="s">
        <v>300</v>
      </c>
      <c r="E92" s="3" t="s">
        <v>301</v>
      </c>
      <c r="F92" s="4">
        <v>283500</v>
      </c>
    </row>
    <row r="93" spans="1:7" x14ac:dyDescent="0.25">
      <c r="A93" s="1"/>
      <c r="B93" s="2"/>
      <c r="C93" s="3"/>
      <c r="D93" s="3"/>
      <c r="E93" s="21" t="s">
        <v>2</v>
      </c>
      <c r="F93" s="10">
        <f>+F92</f>
        <v>283500</v>
      </c>
    </row>
    <row r="94" spans="1:7" x14ac:dyDescent="0.25">
      <c r="A94" s="1">
        <v>42717</v>
      </c>
      <c r="B94" s="3"/>
      <c r="C94" s="3">
        <v>5444</v>
      </c>
      <c r="D94" s="3" t="s">
        <v>175</v>
      </c>
      <c r="E94" s="3" t="s">
        <v>176</v>
      </c>
      <c r="F94" s="4">
        <v>92040</v>
      </c>
    </row>
    <row r="95" spans="1:7" x14ac:dyDescent="0.25">
      <c r="A95" s="1">
        <v>42943</v>
      </c>
      <c r="B95" s="3"/>
      <c r="C95" s="3">
        <v>5730</v>
      </c>
      <c r="D95" s="3" t="s">
        <v>175</v>
      </c>
      <c r="E95" s="3" t="s">
        <v>176</v>
      </c>
      <c r="F95" s="4">
        <v>29473.7</v>
      </c>
    </row>
    <row r="96" spans="1:7" x14ac:dyDescent="0.25">
      <c r="A96" s="1">
        <v>42943</v>
      </c>
      <c r="B96" s="3"/>
      <c r="C96" s="3">
        <v>5731</v>
      </c>
      <c r="D96" s="3" t="s">
        <v>175</v>
      </c>
      <c r="E96" s="3" t="s">
        <v>176</v>
      </c>
      <c r="F96" s="4">
        <v>30798</v>
      </c>
    </row>
    <row r="97" spans="1:7" x14ac:dyDescent="0.25">
      <c r="A97" s="1">
        <v>42950</v>
      </c>
      <c r="B97" s="3"/>
      <c r="C97" s="3">
        <v>5741</v>
      </c>
      <c r="D97" s="3" t="s">
        <v>175</v>
      </c>
      <c r="E97" s="3" t="s">
        <v>176</v>
      </c>
      <c r="F97" s="4">
        <v>10148</v>
      </c>
    </row>
    <row r="98" spans="1:7" x14ac:dyDescent="0.25">
      <c r="A98" s="1">
        <v>42955</v>
      </c>
      <c r="B98" s="3"/>
      <c r="C98" s="3">
        <v>5745</v>
      </c>
      <c r="D98" s="3" t="s">
        <v>175</v>
      </c>
      <c r="E98" s="3" t="s">
        <v>176</v>
      </c>
      <c r="F98" s="4">
        <v>12390</v>
      </c>
    </row>
    <row r="99" spans="1:7" x14ac:dyDescent="0.25">
      <c r="A99" s="1">
        <v>42968</v>
      </c>
      <c r="B99" s="3"/>
      <c r="C99" s="3">
        <v>5752</v>
      </c>
      <c r="D99" s="3" t="s">
        <v>175</v>
      </c>
      <c r="E99" s="3" t="s">
        <v>176</v>
      </c>
      <c r="F99" s="4">
        <v>42257</v>
      </c>
    </row>
    <row r="100" spans="1:7" x14ac:dyDescent="0.25">
      <c r="A100" s="1">
        <v>42975</v>
      </c>
      <c r="B100" s="3"/>
      <c r="C100" s="3">
        <v>5763</v>
      </c>
      <c r="D100" s="3" t="s">
        <v>175</v>
      </c>
      <c r="E100" s="3" t="s">
        <v>176</v>
      </c>
      <c r="F100" s="4">
        <v>33512</v>
      </c>
    </row>
    <row r="101" spans="1:7" x14ac:dyDescent="0.25">
      <c r="A101" s="1">
        <v>43011</v>
      </c>
      <c r="B101" s="3"/>
      <c r="C101" s="3">
        <v>5790</v>
      </c>
      <c r="D101" s="3" t="s">
        <v>175</v>
      </c>
      <c r="E101" s="3" t="s">
        <v>176</v>
      </c>
      <c r="F101" s="4">
        <v>43188</v>
      </c>
    </row>
    <row r="102" spans="1:7" x14ac:dyDescent="0.25">
      <c r="A102" s="1">
        <v>43027</v>
      </c>
      <c r="B102" s="3"/>
      <c r="C102" s="3">
        <v>5809</v>
      </c>
      <c r="D102" s="3" t="s">
        <v>175</v>
      </c>
      <c r="E102" s="3" t="s">
        <v>176</v>
      </c>
      <c r="F102" s="4">
        <v>43830</v>
      </c>
    </row>
    <row r="103" spans="1:7" x14ac:dyDescent="0.25">
      <c r="A103" s="1">
        <v>43082</v>
      </c>
      <c r="B103" s="3"/>
      <c r="C103" s="3">
        <v>5852</v>
      </c>
      <c r="D103" s="3" t="s">
        <v>175</v>
      </c>
      <c r="E103" s="3" t="s">
        <v>176</v>
      </c>
      <c r="F103" s="4">
        <v>61419</v>
      </c>
    </row>
    <row r="104" spans="1:7" x14ac:dyDescent="0.25">
      <c r="A104" s="1">
        <v>43054</v>
      </c>
      <c r="B104" s="3"/>
      <c r="C104" s="3">
        <v>5827</v>
      </c>
      <c r="D104" s="3" t="s">
        <v>175</v>
      </c>
      <c r="E104" s="3" t="s">
        <v>176</v>
      </c>
      <c r="F104" s="4">
        <v>77561.399999999994</v>
      </c>
    </row>
    <row r="105" spans="1:7" x14ac:dyDescent="0.25">
      <c r="A105" s="1">
        <v>43075</v>
      </c>
      <c r="B105" s="3"/>
      <c r="C105" s="3">
        <v>5842</v>
      </c>
      <c r="D105" s="3" t="s">
        <v>175</v>
      </c>
      <c r="E105" s="3" t="s">
        <v>176</v>
      </c>
      <c r="F105" s="4">
        <v>23718</v>
      </c>
    </row>
    <row r="106" spans="1:7" x14ac:dyDescent="0.25">
      <c r="A106" s="1">
        <v>43082</v>
      </c>
      <c r="B106" s="3"/>
      <c r="C106" s="3">
        <v>5852</v>
      </c>
      <c r="D106" s="3" t="s">
        <v>175</v>
      </c>
      <c r="E106" s="3" t="s">
        <v>176</v>
      </c>
      <c r="F106" s="4">
        <v>61419</v>
      </c>
    </row>
    <row r="107" spans="1:7" x14ac:dyDescent="0.25">
      <c r="A107" s="1">
        <v>43133</v>
      </c>
      <c r="B107" s="3"/>
      <c r="C107" s="3">
        <v>5889</v>
      </c>
      <c r="D107" s="3" t="s">
        <v>175</v>
      </c>
      <c r="E107" s="3" t="s">
        <v>176</v>
      </c>
      <c r="F107" s="4">
        <v>107380</v>
      </c>
      <c r="G107">
        <v>1</v>
      </c>
    </row>
    <row r="108" spans="1:7" x14ac:dyDescent="0.25">
      <c r="A108" s="1">
        <v>43140</v>
      </c>
      <c r="B108" s="3"/>
      <c r="C108" s="3">
        <v>5892</v>
      </c>
      <c r="D108" s="3" t="s">
        <v>175</v>
      </c>
      <c r="E108" s="3" t="s">
        <v>176</v>
      </c>
      <c r="F108" s="4">
        <v>69334.539999999994</v>
      </c>
    </row>
    <row r="109" spans="1:7" x14ac:dyDescent="0.25">
      <c r="A109" s="1">
        <v>43160</v>
      </c>
      <c r="B109" s="3"/>
      <c r="C109" s="3">
        <v>5903</v>
      </c>
      <c r="D109" s="3" t="s">
        <v>175</v>
      </c>
      <c r="E109" s="3" t="s">
        <v>176</v>
      </c>
      <c r="F109" s="4">
        <v>62692.2</v>
      </c>
    </row>
    <row r="110" spans="1:7" x14ac:dyDescent="0.25">
      <c r="A110" s="1">
        <v>43147</v>
      </c>
      <c r="B110" s="3"/>
      <c r="C110" s="3">
        <v>5897</v>
      </c>
      <c r="D110" s="3" t="s">
        <v>175</v>
      </c>
      <c r="E110" s="3" t="s">
        <v>176</v>
      </c>
      <c r="F110" s="4">
        <v>9699.48</v>
      </c>
    </row>
    <row r="111" spans="1:7" x14ac:dyDescent="0.25">
      <c r="A111" s="1">
        <v>43200</v>
      </c>
      <c r="B111" s="3"/>
      <c r="C111" s="3">
        <v>5951</v>
      </c>
      <c r="D111" s="3" t="s">
        <v>175</v>
      </c>
      <c r="E111" s="3" t="s">
        <v>176</v>
      </c>
      <c r="F111" s="4">
        <v>10342.700000000001</v>
      </c>
    </row>
    <row r="112" spans="1:7" x14ac:dyDescent="0.25">
      <c r="A112" s="1">
        <v>43161</v>
      </c>
      <c r="B112" s="3"/>
      <c r="C112" s="3">
        <v>5904</v>
      </c>
      <c r="D112" s="3" t="s">
        <v>175</v>
      </c>
      <c r="E112" s="3" t="s">
        <v>176</v>
      </c>
      <c r="F112" s="4">
        <v>61013.62</v>
      </c>
      <c r="G112">
        <v>1</v>
      </c>
    </row>
    <row r="113" spans="1:6" x14ac:dyDescent="0.25">
      <c r="A113" s="1">
        <v>43182</v>
      </c>
      <c r="B113" s="3"/>
      <c r="C113" s="3">
        <v>5928</v>
      </c>
      <c r="D113" s="3" t="s">
        <v>175</v>
      </c>
      <c r="E113" s="3" t="s">
        <v>176</v>
      </c>
      <c r="F113" s="4">
        <v>82304.759999999995</v>
      </c>
    </row>
    <row r="114" spans="1:6" x14ac:dyDescent="0.25">
      <c r="A114" s="1">
        <v>43200</v>
      </c>
      <c r="B114" s="3"/>
      <c r="C114" s="3">
        <v>5950</v>
      </c>
      <c r="D114" s="3" t="s">
        <v>175</v>
      </c>
      <c r="E114" s="3" t="s">
        <v>176</v>
      </c>
      <c r="F114" s="4">
        <v>30420.7</v>
      </c>
    </row>
    <row r="115" spans="1:6" x14ac:dyDescent="0.25">
      <c r="A115" s="1">
        <v>42936</v>
      </c>
      <c r="B115" s="3">
        <v>4653</v>
      </c>
      <c r="C115" s="3" t="s">
        <v>165</v>
      </c>
      <c r="D115" s="3" t="s">
        <v>175</v>
      </c>
      <c r="E115" s="3" t="s">
        <v>176</v>
      </c>
      <c r="F115" s="4">
        <v>16179.26</v>
      </c>
    </row>
    <row r="116" spans="1:6" x14ac:dyDescent="0.25">
      <c r="A116" s="1">
        <v>42943</v>
      </c>
      <c r="B116" s="3">
        <v>4634</v>
      </c>
      <c r="C116" s="3" t="s">
        <v>166</v>
      </c>
      <c r="D116" s="3" t="s">
        <v>175</v>
      </c>
      <c r="E116" s="3" t="s">
        <v>176</v>
      </c>
      <c r="F116" s="4">
        <v>29473.7</v>
      </c>
    </row>
    <row r="117" spans="1:6" x14ac:dyDescent="0.25">
      <c r="A117" s="1">
        <v>42943</v>
      </c>
      <c r="B117" s="3"/>
      <c r="C117" s="3" t="s">
        <v>167</v>
      </c>
      <c r="D117" s="3" t="s">
        <v>175</v>
      </c>
      <c r="E117" s="3" t="s">
        <v>176</v>
      </c>
      <c r="F117" s="4">
        <v>30798</v>
      </c>
    </row>
    <row r="118" spans="1:6" x14ac:dyDescent="0.25">
      <c r="A118" s="1">
        <v>42971</v>
      </c>
      <c r="B118" s="3">
        <v>4756</v>
      </c>
      <c r="C118" s="3" t="s">
        <v>168</v>
      </c>
      <c r="D118" s="3" t="s">
        <v>175</v>
      </c>
      <c r="E118" s="3" t="s">
        <v>176</v>
      </c>
      <c r="F118" s="4">
        <v>27783.1</v>
      </c>
    </row>
    <row r="119" spans="1:6" x14ac:dyDescent="0.25">
      <c r="A119" s="1">
        <v>43011</v>
      </c>
      <c r="B119" s="3">
        <v>4864</v>
      </c>
      <c r="C119" s="3" t="s">
        <v>169</v>
      </c>
      <c r="D119" s="3" t="s">
        <v>175</v>
      </c>
      <c r="E119" s="3" t="s">
        <v>176</v>
      </c>
      <c r="F119" s="4">
        <v>43188</v>
      </c>
    </row>
    <row r="120" spans="1:6" x14ac:dyDescent="0.25">
      <c r="A120" s="1">
        <v>43160</v>
      </c>
      <c r="B120" s="3">
        <v>5531</v>
      </c>
      <c r="C120" s="3" t="s">
        <v>170</v>
      </c>
      <c r="D120" s="3" t="s">
        <v>175</v>
      </c>
      <c r="E120" s="3" t="s">
        <v>176</v>
      </c>
      <c r="F120" s="4">
        <v>62292.2</v>
      </c>
    </row>
    <row r="121" spans="1:6" x14ac:dyDescent="0.25">
      <c r="A121" s="1">
        <v>43182</v>
      </c>
      <c r="B121" s="3">
        <v>5453</v>
      </c>
      <c r="C121" s="3" t="s">
        <v>171</v>
      </c>
      <c r="D121" s="3" t="s">
        <v>175</v>
      </c>
      <c r="E121" s="3" t="s">
        <v>176</v>
      </c>
      <c r="F121" s="4">
        <v>82304.759999999995</v>
      </c>
    </row>
    <row r="122" spans="1:6" x14ac:dyDescent="0.25">
      <c r="A122" s="1">
        <v>43193</v>
      </c>
      <c r="B122" s="3">
        <v>5445</v>
      </c>
      <c r="C122" s="3" t="s">
        <v>172</v>
      </c>
      <c r="D122" s="3" t="s">
        <v>175</v>
      </c>
      <c r="E122" s="3" t="s">
        <v>176</v>
      </c>
      <c r="F122" s="4">
        <v>61153.5</v>
      </c>
    </row>
    <row r="123" spans="1:6" x14ac:dyDescent="0.25">
      <c r="A123" s="1">
        <v>43193</v>
      </c>
      <c r="B123" s="3">
        <v>5444</v>
      </c>
      <c r="C123" s="3" t="s">
        <v>173</v>
      </c>
      <c r="D123" s="3" t="s">
        <v>175</v>
      </c>
      <c r="E123" s="3" t="s">
        <v>176</v>
      </c>
      <c r="F123" s="4">
        <v>87131.199999999997</v>
      </c>
    </row>
    <row r="124" spans="1:6" x14ac:dyDescent="0.25">
      <c r="A124" s="1">
        <v>43200</v>
      </c>
      <c r="B124" s="3">
        <v>5480</v>
      </c>
      <c r="C124" s="3" t="s">
        <v>174</v>
      </c>
      <c r="D124" s="3" t="s">
        <v>175</v>
      </c>
      <c r="E124" s="3" t="s">
        <v>176</v>
      </c>
      <c r="F124" s="4">
        <v>30420.7</v>
      </c>
    </row>
    <row r="125" spans="1:6" x14ac:dyDescent="0.25">
      <c r="A125" s="1"/>
      <c r="B125" s="3"/>
      <c r="C125" s="3"/>
      <c r="D125" s="3"/>
      <c r="E125" s="21" t="s">
        <v>2</v>
      </c>
      <c r="F125" s="10">
        <f>SUM(F94:F124)</f>
        <v>1465666.5199999998</v>
      </c>
    </row>
    <row r="126" spans="1:6" x14ac:dyDescent="0.25">
      <c r="A126" s="1">
        <v>41290</v>
      </c>
      <c r="B126" s="3">
        <v>817</v>
      </c>
      <c r="C126" s="3" t="s">
        <v>181</v>
      </c>
      <c r="D126" s="3" t="s">
        <v>180</v>
      </c>
      <c r="E126" s="3" t="s">
        <v>74</v>
      </c>
      <c r="F126" s="4">
        <v>3300</v>
      </c>
    </row>
    <row r="127" spans="1:6" x14ac:dyDescent="0.25">
      <c r="A127" s="1">
        <v>41324</v>
      </c>
      <c r="B127" s="3">
        <v>897</v>
      </c>
      <c r="C127" s="3" t="s">
        <v>182</v>
      </c>
      <c r="D127" s="3" t="s">
        <v>180</v>
      </c>
      <c r="E127" s="3" t="s">
        <v>74</v>
      </c>
      <c r="F127" s="4">
        <v>28290</v>
      </c>
    </row>
    <row r="128" spans="1:6" x14ac:dyDescent="0.25">
      <c r="A128" s="1">
        <v>41348</v>
      </c>
      <c r="B128" s="3">
        <v>4691</v>
      </c>
      <c r="C128" s="3" t="s">
        <v>183</v>
      </c>
      <c r="D128" s="3" t="s">
        <v>180</v>
      </c>
      <c r="E128" s="3" t="s">
        <v>74</v>
      </c>
      <c r="F128" s="4">
        <v>91668.4</v>
      </c>
    </row>
    <row r="129" spans="1:6" x14ac:dyDescent="0.25">
      <c r="A129" s="1">
        <v>41375</v>
      </c>
      <c r="B129" s="3">
        <v>4692</v>
      </c>
      <c r="C129" s="3" t="s">
        <v>184</v>
      </c>
      <c r="D129" s="3" t="s">
        <v>180</v>
      </c>
      <c r="E129" s="3" t="s">
        <v>74</v>
      </c>
      <c r="F129" s="4">
        <v>54300</v>
      </c>
    </row>
    <row r="130" spans="1:6" x14ac:dyDescent="0.25">
      <c r="A130" s="1">
        <v>41381</v>
      </c>
      <c r="B130" s="3">
        <v>954</v>
      </c>
      <c r="C130" s="3" t="s">
        <v>185</v>
      </c>
      <c r="D130" s="3" t="s">
        <v>180</v>
      </c>
      <c r="E130" s="3" t="s">
        <v>74</v>
      </c>
      <c r="F130" s="4">
        <v>22990</v>
      </c>
    </row>
    <row r="131" spans="1:6" x14ac:dyDescent="0.25">
      <c r="A131" s="1">
        <v>42926</v>
      </c>
      <c r="B131" s="3">
        <v>4693</v>
      </c>
      <c r="C131" s="3" t="s">
        <v>186</v>
      </c>
      <c r="D131" s="3" t="s">
        <v>180</v>
      </c>
      <c r="E131" s="3" t="s">
        <v>74</v>
      </c>
      <c r="F131" s="4">
        <v>14253.75</v>
      </c>
    </row>
    <row r="132" spans="1:6" x14ac:dyDescent="0.25">
      <c r="A132" s="1">
        <v>42943</v>
      </c>
      <c r="B132" s="3">
        <v>4614</v>
      </c>
      <c r="C132" s="3" t="s">
        <v>187</v>
      </c>
      <c r="D132" s="3" t="s">
        <v>180</v>
      </c>
      <c r="E132" s="3" t="s">
        <v>74</v>
      </c>
      <c r="F132" s="4">
        <v>22625</v>
      </c>
    </row>
    <row r="133" spans="1:6" x14ac:dyDescent="0.25">
      <c r="A133" s="1">
        <v>42948</v>
      </c>
      <c r="B133" s="3">
        <v>4641</v>
      </c>
      <c r="C133" s="3" t="s">
        <v>188</v>
      </c>
      <c r="D133" s="3" t="s">
        <v>180</v>
      </c>
      <c r="E133" s="3" t="s">
        <v>74</v>
      </c>
      <c r="F133" s="4">
        <v>8250</v>
      </c>
    </row>
    <row r="134" spans="1:6" x14ac:dyDescent="0.25">
      <c r="A134" s="1">
        <v>42978</v>
      </c>
      <c r="B134" s="3">
        <v>4795</v>
      </c>
      <c r="C134" s="3" t="s">
        <v>189</v>
      </c>
      <c r="D134" s="3" t="s">
        <v>180</v>
      </c>
      <c r="E134" s="3" t="s">
        <v>74</v>
      </c>
      <c r="F134" s="4">
        <v>11000</v>
      </c>
    </row>
    <row r="135" spans="1:6" x14ac:dyDescent="0.25">
      <c r="A135" s="1"/>
      <c r="B135" s="3"/>
      <c r="C135" s="3"/>
      <c r="D135" s="3"/>
      <c r="E135" s="21" t="s">
        <v>2</v>
      </c>
      <c r="F135" s="10">
        <f>SUM(F126:F134)</f>
        <v>256677.15</v>
      </c>
    </row>
    <row r="136" spans="1:6" x14ac:dyDescent="0.25">
      <c r="A136" s="23">
        <v>42452</v>
      </c>
      <c r="B136" s="24"/>
      <c r="C136" s="25">
        <v>351</v>
      </c>
      <c r="D136" s="25" t="s">
        <v>146</v>
      </c>
      <c r="E136" s="25" t="s">
        <v>192</v>
      </c>
      <c r="F136" s="26">
        <v>192595.16</v>
      </c>
    </row>
    <row r="137" spans="1:6" x14ac:dyDescent="0.25">
      <c r="A137" s="23">
        <v>42544</v>
      </c>
      <c r="B137" s="24"/>
      <c r="C137" s="25">
        <v>416</v>
      </c>
      <c r="D137" s="25" t="s">
        <v>146</v>
      </c>
      <c r="E137" s="25" t="s">
        <v>192</v>
      </c>
      <c r="F137" s="26">
        <v>44260</v>
      </c>
    </row>
    <row r="138" spans="1:6" x14ac:dyDescent="0.25">
      <c r="A138" s="23">
        <v>42601</v>
      </c>
      <c r="B138" s="24"/>
      <c r="C138" s="25">
        <v>475</v>
      </c>
      <c r="D138" s="25" t="s">
        <v>146</v>
      </c>
      <c r="E138" s="25" t="s">
        <v>192</v>
      </c>
      <c r="F138" s="26">
        <v>42000</v>
      </c>
    </row>
    <row r="139" spans="1:6" x14ac:dyDescent="0.25">
      <c r="A139" s="23">
        <v>42646</v>
      </c>
      <c r="B139" s="24"/>
      <c r="C139" s="25">
        <v>451</v>
      </c>
      <c r="D139" s="25" t="s">
        <v>146</v>
      </c>
      <c r="E139" s="25" t="s">
        <v>192</v>
      </c>
      <c r="F139" s="26">
        <v>40750.01</v>
      </c>
    </row>
    <row r="140" spans="1:6" x14ac:dyDescent="0.25">
      <c r="A140" s="23">
        <v>42880</v>
      </c>
      <c r="B140" s="24"/>
      <c r="C140" s="25">
        <v>624</v>
      </c>
      <c r="D140" s="25" t="s">
        <v>146</v>
      </c>
      <c r="E140" s="25" t="s">
        <v>192</v>
      </c>
      <c r="F140" s="26">
        <v>10149.06</v>
      </c>
    </row>
    <row r="141" spans="1:6" x14ac:dyDescent="0.25">
      <c r="A141" s="23">
        <v>42915</v>
      </c>
      <c r="B141" s="24"/>
      <c r="C141" s="25">
        <v>637</v>
      </c>
      <c r="D141" s="25" t="s">
        <v>146</v>
      </c>
      <c r="E141" s="25" t="s">
        <v>192</v>
      </c>
      <c r="F141" s="26">
        <v>2439.06</v>
      </c>
    </row>
    <row r="142" spans="1:6" x14ac:dyDescent="0.25">
      <c r="A142" s="23">
        <v>42929</v>
      </c>
      <c r="B142" s="24"/>
      <c r="C142" s="25">
        <v>648</v>
      </c>
      <c r="D142" s="25" t="s">
        <v>146</v>
      </c>
      <c r="E142" s="25" t="s">
        <v>192</v>
      </c>
      <c r="F142" s="26">
        <v>14160</v>
      </c>
    </row>
    <row r="143" spans="1:6" x14ac:dyDescent="0.25">
      <c r="A143" s="23">
        <v>42954</v>
      </c>
      <c r="B143" s="24"/>
      <c r="C143" s="25">
        <v>664</v>
      </c>
      <c r="D143" s="25" t="s">
        <v>146</v>
      </c>
      <c r="E143" s="25" t="s">
        <v>192</v>
      </c>
      <c r="F143" s="26">
        <v>66080</v>
      </c>
    </row>
    <row r="144" spans="1:6" x14ac:dyDescent="0.25">
      <c r="A144" s="23">
        <v>42993</v>
      </c>
      <c r="B144" s="24"/>
      <c r="C144" s="25">
        <v>683</v>
      </c>
      <c r="D144" s="25" t="s">
        <v>146</v>
      </c>
      <c r="E144" s="25" t="s">
        <v>192</v>
      </c>
      <c r="F144" s="26">
        <v>36120</v>
      </c>
    </row>
    <row r="145" spans="1:7" x14ac:dyDescent="0.25">
      <c r="A145" s="23">
        <v>43010</v>
      </c>
      <c r="B145" s="24"/>
      <c r="C145" s="25">
        <v>697</v>
      </c>
      <c r="D145" s="25" t="s">
        <v>146</v>
      </c>
      <c r="E145" s="25" t="s">
        <v>192</v>
      </c>
      <c r="F145" s="26">
        <v>21240</v>
      </c>
    </row>
    <row r="146" spans="1:7" x14ac:dyDescent="0.25">
      <c r="A146" s="23">
        <v>43042</v>
      </c>
      <c r="B146" s="24"/>
      <c r="C146" s="25">
        <v>714</v>
      </c>
      <c r="D146" s="25" t="s">
        <v>146</v>
      </c>
      <c r="E146" s="25" t="s">
        <v>192</v>
      </c>
      <c r="F146" s="26">
        <v>83700</v>
      </c>
    </row>
    <row r="147" spans="1:7" x14ac:dyDescent="0.25">
      <c r="A147" s="23">
        <v>43063</v>
      </c>
      <c r="B147" s="24"/>
      <c r="C147" s="25">
        <v>726</v>
      </c>
      <c r="D147" s="25" t="s">
        <v>146</v>
      </c>
      <c r="E147" s="25" t="s">
        <v>192</v>
      </c>
      <c r="F147" s="26">
        <v>47600</v>
      </c>
    </row>
    <row r="148" spans="1:7" x14ac:dyDescent="0.25">
      <c r="A148" s="23">
        <v>43220</v>
      </c>
      <c r="B148" s="24"/>
      <c r="C148" s="25">
        <v>784</v>
      </c>
      <c r="D148" s="25" t="s">
        <v>146</v>
      </c>
      <c r="E148" s="25" t="s">
        <v>192</v>
      </c>
      <c r="F148" s="26">
        <v>9605.2000000000007</v>
      </c>
      <c r="G148">
        <v>1</v>
      </c>
    </row>
    <row r="149" spans="1:7" x14ac:dyDescent="0.25">
      <c r="A149" s="23">
        <v>43293</v>
      </c>
      <c r="B149" s="24"/>
      <c r="C149" s="25">
        <v>26</v>
      </c>
      <c r="D149" s="25" t="s">
        <v>146</v>
      </c>
      <c r="E149" s="25" t="s">
        <v>192</v>
      </c>
      <c r="F149" s="26">
        <v>138174.46</v>
      </c>
    </row>
    <row r="150" spans="1:7" x14ac:dyDescent="0.25">
      <c r="A150" s="1"/>
      <c r="B150" s="2"/>
      <c r="C150" s="3"/>
      <c r="D150" s="3"/>
      <c r="E150" s="21" t="s">
        <v>2</v>
      </c>
      <c r="F150" s="10">
        <f>SUM(F136:F149)</f>
        <v>748872.95</v>
      </c>
    </row>
    <row r="151" spans="1:7" x14ac:dyDescent="0.25">
      <c r="A151" s="1">
        <v>44512</v>
      </c>
      <c r="B151" s="2">
        <v>1024</v>
      </c>
      <c r="C151" s="3" t="s">
        <v>335</v>
      </c>
      <c r="D151" s="3" t="s">
        <v>303</v>
      </c>
      <c r="E151" s="3" t="s">
        <v>304</v>
      </c>
      <c r="F151" s="4">
        <v>3325</v>
      </c>
    </row>
    <row r="152" spans="1:7" x14ac:dyDescent="0.25">
      <c r="A152" s="1">
        <v>44526</v>
      </c>
      <c r="B152" s="2">
        <v>1049</v>
      </c>
      <c r="C152" s="3" t="s">
        <v>336</v>
      </c>
      <c r="D152" s="3" t="s">
        <v>303</v>
      </c>
      <c r="E152" s="3" t="s">
        <v>304</v>
      </c>
      <c r="F152" s="4">
        <v>15650</v>
      </c>
    </row>
    <row r="153" spans="1:7" x14ac:dyDescent="0.25">
      <c r="A153" s="1">
        <v>44638</v>
      </c>
      <c r="B153" s="2">
        <v>1207</v>
      </c>
      <c r="C153" s="3" t="s">
        <v>337</v>
      </c>
      <c r="D153" s="3" t="s">
        <v>303</v>
      </c>
      <c r="E153" s="3" t="s">
        <v>304</v>
      </c>
      <c r="F153" s="4">
        <v>2105</v>
      </c>
    </row>
    <row r="154" spans="1:7" x14ac:dyDescent="0.25">
      <c r="A154" s="1">
        <v>45290</v>
      </c>
      <c r="B154" s="2">
        <v>3125</v>
      </c>
      <c r="C154" s="3" t="s">
        <v>302</v>
      </c>
      <c r="D154" s="3" t="s">
        <v>303</v>
      </c>
      <c r="E154" s="3" t="s">
        <v>304</v>
      </c>
      <c r="F154" s="4">
        <v>25259</v>
      </c>
    </row>
    <row r="155" spans="1:7" x14ac:dyDescent="0.25">
      <c r="A155" s="1">
        <v>45302</v>
      </c>
      <c r="B155" s="2">
        <v>3135</v>
      </c>
      <c r="C155" s="3" t="s">
        <v>305</v>
      </c>
      <c r="D155" s="3" t="s">
        <v>303</v>
      </c>
      <c r="E155" s="3" t="s">
        <v>304</v>
      </c>
      <c r="F155" s="4">
        <v>89045.9</v>
      </c>
    </row>
    <row r="156" spans="1:7" x14ac:dyDescent="0.25">
      <c r="A156" s="1"/>
      <c r="B156" s="2"/>
      <c r="C156" s="3"/>
      <c r="D156" s="3"/>
      <c r="E156" s="21" t="s">
        <v>2</v>
      </c>
      <c r="F156" s="10">
        <f>SUM(F151:F155)</f>
        <v>135384.9</v>
      </c>
    </row>
    <row r="157" spans="1:7" x14ac:dyDescent="0.25">
      <c r="A157" s="47">
        <v>45260</v>
      </c>
      <c r="B157" s="48">
        <v>2889</v>
      </c>
      <c r="C157" s="49" t="s">
        <v>244</v>
      </c>
      <c r="D157" s="49" t="s">
        <v>245</v>
      </c>
      <c r="E157" s="49" t="s">
        <v>246</v>
      </c>
      <c r="F157" s="50">
        <v>1800</v>
      </c>
    </row>
    <row r="158" spans="1:7" x14ac:dyDescent="0.25">
      <c r="A158" s="47">
        <v>45281</v>
      </c>
      <c r="B158" s="48">
        <v>2876</v>
      </c>
      <c r="C158" s="49" t="s">
        <v>247</v>
      </c>
      <c r="D158" s="49" t="s">
        <v>245</v>
      </c>
      <c r="E158" s="49" t="s">
        <v>246</v>
      </c>
      <c r="F158" s="50">
        <v>19000.009999999998</v>
      </c>
    </row>
    <row r="159" spans="1:7" x14ac:dyDescent="0.25">
      <c r="A159" s="47">
        <v>45307</v>
      </c>
      <c r="B159" s="48">
        <v>1991</v>
      </c>
      <c r="C159" s="49" t="s">
        <v>334</v>
      </c>
      <c r="D159" s="49" t="s">
        <v>245</v>
      </c>
      <c r="E159" s="49" t="s">
        <v>246</v>
      </c>
      <c r="F159" s="50">
        <v>2160</v>
      </c>
    </row>
    <row r="160" spans="1:7" x14ac:dyDescent="0.25">
      <c r="A160" s="47">
        <v>45303</v>
      </c>
      <c r="B160" s="48">
        <v>1987</v>
      </c>
      <c r="C160" s="49" t="s">
        <v>306</v>
      </c>
      <c r="D160" s="49" t="s">
        <v>245</v>
      </c>
      <c r="E160" s="49" t="s">
        <v>246</v>
      </c>
      <c r="F160" s="50">
        <v>2140</v>
      </c>
    </row>
    <row r="161" spans="1:7" x14ac:dyDescent="0.25">
      <c r="A161" s="1"/>
      <c r="B161" s="2"/>
      <c r="C161" s="3"/>
      <c r="D161" s="3"/>
      <c r="E161" s="21" t="s">
        <v>2</v>
      </c>
      <c r="F161" s="10">
        <f>SUM(F157:F160)</f>
        <v>25100.01</v>
      </c>
    </row>
    <row r="162" spans="1:7" x14ac:dyDescent="0.25">
      <c r="A162" s="23">
        <v>45068</v>
      </c>
      <c r="B162" s="3">
        <v>253284</v>
      </c>
      <c r="C162" s="3" t="s">
        <v>285</v>
      </c>
      <c r="D162" s="3" t="s">
        <v>269</v>
      </c>
      <c r="E162" s="21" t="s">
        <v>270</v>
      </c>
      <c r="F162" s="11">
        <v>1396</v>
      </c>
      <c r="G162">
        <v>1</v>
      </c>
    </row>
    <row r="163" spans="1:7" s="51" customFormat="1" x14ac:dyDescent="0.25">
      <c r="A163" s="1">
        <v>45050</v>
      </c>
      <c r="B163" s="3">
        <v>253202</v>
      </c>
      <c r="C163" s="3" t="s">
        <v>331</v>
      </c>
      <c r="D163" s="3" t="s">
        <v>269</v>
      </c>
      <c r="E163" s="21" t="s">
        <v>270</v>
      </c>
      <c r="F163" s="11">
        <v>1476</v>
      </c>
      <c r="G163" s="51">
        <v>1</v>
      </c>
    </row>
    <row r="164" spans="1:7" x14ac:dyDescent="0.25">
      <c r="A164" s="23">
        <v>45075</v>
      </c>
      <c r="B164" s="3">
        <v>253333</v>
      </c>
      <c r="C164" s="3" t="s">
        <v>330</v>
      </c>
      <c r="D164" s="3" t="s">
        <v>269</v>
      </c>
      <c r="E164" s="21" t="s">
        <v>270</v>
      </c>
      <c r="F164" s="11">
        <v>1376</v>
      </c>
      <c r="G164">
        <v>1</v>
      </c>
    </row>
    <row r="165" spans="1:7" x14ac:dyDescent="0.25">
      <c r="A165" s="23">
        <v>45093</v>
      </c>
      <c r="B165" s="3">
        <v>253465</v>
      </c>
      <c r="C165" s="3" t="s">
        <v>279</v>
      </c>
      <c r="D165" s="3" t="s">
        <v>269</v>
      </c>
      <c r="E165" s="21" t="s">
        <v>270</v>
      </c>
      <c r="F165" s="11">
        <v>1361</v>
      </c>
      <c r="G165">
        <v>1</v>
      </c>
    </row>
    <row r="166" spans="1:7" x14ac:dyDescent="0.25">
      <c r="A166" s="23">
        <v>45119</v>
      </c>
      <c r="B166" s="3">
        <v>253663</v>
      </c>
      <c r="C166" s="3" t="s">
        <v>329</v>
      </c>
      <c r="D166" s="3" t="s">
        <v>269</v>
      </c>
      <c r="E166" s="21" t="s">
        <v>270</v>
      </c>
      <c r="F166" s="11">
        <v>1326</v>
      </c>
      <c r="G166">
        <v>1</v>
      </c>
    </row>
    <row r="167" spans="1:7" x14ac:dyDescent="0.25">
      <c r="A167" s="23">
        <v>45143</v>
      </c>
      <c r="B167" s="3">
        <v>253797</v>
      </c>
      <c r="C167" s="3" t="s">
        <v>277</v>
      </c>
      <c r="D167" s="3" t="s">
        <v>269</v>
      </c>
      <c r="E167" s="21" t="s">
        <v>270</v>
      </c>
      <c r="F167" s="11">
        <v>1326</v>
      </c>
      <c r="G167">
        <v>1</v>
      </c>
    </row>
    <row r="168" spans="1:7" x14ac:dyDescent="0.25">
      <c r="A168" s="23">
        <v>45173</v>
      </c>
      <c r="B168" s="3">
        <v>253955</v>
      </c>
      <c r="C168" s="3" t="s">
        <v>282</v>
      </c>
      <c r="D168" s="3" t="s">
        <v>269</v>
      </c>
      <c r="E168" s="21" t="s">
        <v>270</v>
      </c>
      <c r="F168" s="11">
        <v>1326</v>
      </c>
      <c r="G168">
        <v>1</v>
      </c>
    </row>
    <row r="169" spans="1:7" x14ac:dyDescent="0.25">
      <c r="A169" s="23">
        <v>45173</v>
      </c>
      <c r="B169" s="3">
        <v>253875</v>
      </c>
      <c r="C169" s="3" t="s">
        <v>284</v>
      </c>
      <c r="D169" s="3" t="s">
        <v>269</v>
      </c>
      <c r="E169" s="21" t="s">
        <v>270</v>
      </c>
      <c r="F169" s="11">
        <v>928.2</v>
      </c>
      <c r="G169">
        <v>1</v>
      </c>
    </row>
    <row r="170" spans="1:7" x14ac:dyDescent="0.25">
      <c r="A170" s="23">
        <v>45174</v>
      </c>
      <c r="B170" s="3">
        <v>253960</v>
      </c>
      <c r="C170" s="3" t="s">
        <v>283</v>
      </c>
      <c r="D170" s="3" t="s">
        <v>269</v>
      </c>
      <c r="E170" s="21" t="s">
        <v>270</v>
      </c>
      <c r="F170" s="11">
        <v>1326</v>
      </c>
      <c r="G170">
        <v>1</v>
      </c>
    </row>
    <row r="171" spans="1:7" x14ac:dyDescent="0.25">
      <c r="A171" s="23">
        <v>45178</v>
      </c>
      <c r="B171" s="3">
        <v>254002</v>
      </c>
      <c r="C171" s="3" t="s">
        <v>278</v>
      </c>
      <c r="D171" s="3" t="s">
        <v>269</v>
      </c>
      <c r="E171" s="21" t="s">
        <v>270</v>
      </c>
      <c r="F171" s="11">
        <v>1326</v>
      </c>
      <c r="G171">
        <v>1</v>
      </c>
    </row>
    <row r="172" spans="1:7" x14ac:dyDescent="0.25">
      <c r="A172" s="23">
        <v>45224</v>
      </c>
      <c r="B172" s="3">
        <v>254297</v>
      </c>
      <c r="C172" s="3" t="s">
        <v>333</v>
      </c>
      <c r="D172" s="3" t="s">
        <v>269</v>
      </c>
      <c r="E172" s="21" t="s">
        <v>270</v>
      </c>
      <c r="F172" s="11">
        <v>663</v>
      </c>
      <c r="G172">
        <v>1</v>
      </c>
    </row>
    <row r="173" spans="1:7" x14ac:dyDescent="0.25">
      <c r="A173" s="23">
        <v>45225</v>
      </c>
      <c r="B173" s="3">
        <v>254272</v>
      </c>
      <c r="C173" s="3" t="s">
        <v>332</v>
      </c>
      <c r="D173" s="3" t="s">
        <v>269</v>
      </c>
      <c r="E173" s="21" t="s">
        <v>270</v>
      </c>
      <c r="F173" s="11">
        <v>1326</v>
      </c>
      <c r="G173">
        <v>1</v>
      </c>
    </row>
    <row r="174" spans="1:7" x14ac:dyDescent="0.25">
      <c r="A174" s="23">
        <v>45231</v>
      </c>
      <c r="B174" s="3">
        <v>254303</v>
      </c>
      <c r="C174" s="3" t="s">
        <v>280</v>
      </c>
      <c r="D174" s="3" t="s">
        <v>269</v>
      </c>
      <c r="E174" s="21" t="s">
        <v>270</v>
      </c>
      <c r="F174" s="11">
        <v>1326</v>
      </c>
      <c r="G174">
        <v>1</v>
      </c>
    </row>
    <row r="175" spans="1:7" x14ac:dyDescent="0.25">
      <c r="A175" s="23">
        <v>45232</v>
      </c>
      <c r="B175" s="3">
        <v>254314</v>
      </c>
      <c r="C175" s="3" t="s">
        <v>328</v>
      </c>
      <c r="D175" s="3" t="s">
        <v>269</v>
      </c>
      <c r="E175" s="21" t="s">
        <v>270</v>
      </c>
      <c r="F175" s="11">
        <v>1326</v>
      </c>
      <c r="G175">
        <v>1</v>
      </c>
    </row>
    <row r="176" spans="1:7" x14ac:dyDescent="0.25">
      <c r="A176" s="23">
        <v>45240</v>
      </c>
      <c r="B176" s="3">
        <v>254239</v>
      </c>
      <c r="C176" s="3" t="s">
        <v>281</v>
      </c>
      <c r="D176" s="3" t="s">
        <v>269</v>
      </c>
      <c r="E176" s="21" t="s">
        <v>270</v>
      </c>
      <c r="F176" s="11">
        <v>1326</v>
      </c>
      <c r="G176">
        <v>1</v>
      </c>
    </row>
    <row r="177" spans="1:7" x14ac:dyDescent="0.25">
      <c r="A177" s="23">
        <v>45286</v>
      </c>
      <c r="B177" s="3">
        <v>254613</v>
      </c>
      <c r="C177" s="3" t="s">
        <v>272</v>
      </c>
      <c r="D177" s="3" t="s">
        <v>269</v>
      </c>
      <c r="E177" s="21" t="s">
        <v>270</v>
      </c>
      <c r="F177" s="11">
        <v>795.6</v>
      </c>
      <c r="G177">
        <v>1</v>
      </c>
    </row>
    <row r="178" spans="1:7" x14ac:dyDescent="0.25">
      <c r="A178" s="1">
        <v>45281</v>
      </c>
      <c r="B178" s="3">
        <v>254611</v>
      </c>
      <c r="C178" s="3" t="s">
        <v>273</v>
      </c>
      <c r="D178" s="3" t="s">
        <v>269</v>
      </c>
      <c r="E178" s="21" t="s">
        <v>270</v>
      </c>
      <c r="F178" s="11">
        <v>795.6</v>
      </c>
      <c r="G178">
        <v>1</v>
      </c>
    </row>
    <row r="179" spans="1:7" x14ac:dyDescent="0.25">
      <c r="A179" s="1">
        <v>45278</v>
      </c>
      <c r="B179" s="3">
        <v>359898</v>
      </c>
      <c r="C179" s="3" t="s">
        <v>240</v>
      </c>
      <c r="D179" s="3" t="s">
        <v>269</v>
      </c>
      <c r="E179" s="21" t="s">
        <v>270</v>
      </c>
      <c r="F179" s="11">
        <v>23555</v>
      </c>
      <c r="G179">
        <v>1</v>
      </c>
    </row>
    <row r="180" spans="1:7" x14ac:dyDescent="0.25">
      <c r="A180" s="1">
        <v>45265</v>
      </c>
      <c r="B180" s="3">
        <v>254533</v>
      </c>
      <c r="C180" s="3" t="s">
        <v>274</v>
      </c>
      <c r="D180" s="3" t="s">
        <v>269</v>
      </c>
      <c r="E180" s="21" t="s">
        <v>270</v>
      </c>
      <c r="F180" s="11">
        <v>1326</v>
      </c>
      <c r="G180">
        <v>1</v>
      </c>
    </row>
    <row r="181" spans="1:7" x14ac:dyDescent="0.25">
      <c r="A181" s="1">
        <v>45265</v>
      </c>
      <c r="B181" s="3">
        <v>254510</v>
      </c>
      <c r="C181" s="3" t="s">
        <v>275</v>
      </c>
      <c r="D181" s="3" t="s">
        <v>269</v>
      </c>
      <c r="E181" s="21" t="s">
        <v>270</v>
      </c>
      <c r="F181" s="11">
        <v>795.6</v>
      </c>
      <c r="G181">
        <v>1</v>
      </c>
    </row>
    <row r="182" spans="1:7" x14ac:dyDescent="0.25">
      <c r="A182" s="1">
        <v>45261</v>
      </c>
      <c r="B182" s="3">
        <v>254478</v>
      </c>
      <c r="C182" s="3" t="s">
        <v>276</v>
      </c>
      <c r="D182" s="3" t="s">
        <v>269</v>
      </c>
      <c r="E182" s="21" t="s">
        <v>270</v>
      </c>
      <c r="F182" s="11">
        <v>795.6</v>
      </c>
      <c r="G182">
        <v>1</v>
      </c>
    </row>
    <row r="183" spans="1:7" x14ac:dyDescent="0.25">
      <c r="A183" s="1">
        <v>45599</v>
      </c>
      <c r="B183" s="3">
        <v>254673</v>
      </c>
      <c r="C183" s="3" t="s">
        <v>268</v>
      </c>
      <c r="D183" s="3" t="s">
        <v>269</v>
      </c>
      <c r="E183" s="21" t="s">
        <v>270</v>
      </c>
      <c r="F183" s="11">
        <v>1326</v>
      </c>
      <c r="G183">
        <v>1</v>
      </c>
    </row>
    <row r="184" spans="1:7" x14ac:dyDescent="0.25">
      <c r="A184" s="1">
        <v>45293</v>
      </c>
      <c r="B184" s="3">
        <v>254645</v>
      </c>
      <c r="C184" s="3" t="s">
        <v>271</v>
      </c>
      <c r="D184" s="3" t="s">
        <v>269</v>
      </c>
      <c r="E184" s="21" t="s">
        <v>270</v>
      </c>
      <c r="F184" s="11">
        <v>1326</v>
      </c>
      <c r="G184">
        <v>1</v>
      </c>
    </row>
    <row r="185" spans="1:7" x14ac:dyDescent="0.25">
      <c r="A185" s="1"/>
      <c r="B185" s="3"/>
      <c r="C185" s="3"/>
      <c r="D185" s="3"/>
      <c r="E185" s="21" t="s">
        <v>2</v>
      </c>
      <c r="F185" s="10">
        <f>SUM(F162:F184)</f>
        <v>49849.599999999991</v>
      </c>
    </row>
    <row r="186" spans="1:7" x14ac:dyDescent="0.25">
      <c r="A186" s="1">
        <v>45291</v>
      </c>
      <c r="B186" s="3">
        <v>2980</v>
      </c>
      <c r="C186" s="3" t="s">
        <v>321</v>
      </c>
      <c r="D186" s="3" t="s">
        <v>322</v>
      </c>
      <c r="E186" s="21" t="s">
        <v>323</v>
      </c>
      <c r="F186" s="11">
        <v>12520</v>
      </c>
    </row>
    <row r="187" spans="1:7" x14ac:dyDescent="0.25">
      <c r="A187" s="1"/>
      <c r="B187" s="3"/>
      <c r="C187" s="3"/>
      <c r="D187" s="3"/>
      <c r="E187" s="21" t="s">
        <v>2</v>
      </c>
      <c r="F187" s="10">
        <f>SUM(F186)</f>
        <v>12520</v>
      </c>
    </row>
    <row r="188" spans="1:7" x14ac:dyDescent="0.25">
      <c r="A188" s="1">
        <v>44095</v>
      </c>
      <c r="B188" s="3">
        <v>690</v>
      </c>
      <c r="C188" s="3" t="s">
        <v>211</v>
      </c>
      <c r="D188" s="3" t="s">
        <v>194</v>
      </c>
      <c r="E188" s="3" t="s">
        <v>193</v>
      </c>
      <c r="F188" s="11">
        <v>36237.800000000003</v>
      </c>
      <c r="G188">
        <v>1</v>
      </c>
    </row>
    <row r="189" spans="1:7" x14ac:dyDescent="0.25">
      <c r="A189" s="1"/>
      <c r="B189" s="3"/>
      <c r="C189" s="3"/>
      <c r="D189" s="3"/>
      <c r="E189" s="21" t="s">
        <v>2</v>
      </c>
      <c r="F189" s="10">
        <f>SUM(F188)</f>
        <v>36237.800000000003</v>
      </c>
    </row>
    <row r="190" spans="1:7" x14ac:dyDescent="0.25">
      <c r="A190" s="1">
        <v>44132</v>
      </c>
      <c r="B190" s="3">
        <v>789</v>
      </c>
      <c r="C190" s="3" t="s">
        <v>35</v>
      </c>
      <c r="D190" s="3" t="s">
        <v>36</v>
      </c>
      <c r="E190" s="3" t="s">
        <v>37</v>
      </c>
      <c r="F190" s="4">
        <v>17751.740000000002</v>
      </c>
    </row>
    <row r="191" spans="1:7" x14ac:dyDescent="0.25">
      <c r="A191" s="1"/>
      <c r="B191" s="3"/>
      <c r="C191" s="3"/>
      <c r="D191" s="3"/>
      <c r="E191" s="21" t="s">
        <v>2</v>
      </c>
      <c r="F191" s="10">
        <f>SUM(F190)</f>
        <v>17751.740000000002</v>
      </c>
    </row>
    <row r="192" spans="1:7" x14ac:dyDescent="0.25">
      <c r="A192" s="47">
        <v>45258</v>
      </c>
      <c r="B192" s="49">
        <v>2946</v>
      </c>
      <c r="C192" s="49" t="s">
        <v>250</v>
      </c>
      <c r="D192" s="49" t="s">
        <v>248</v>
      </c>
      <c r="E192" s="49" t="s">
        <v>249</v>
      </c>
      <c r="F192" s="50">
        <v>854</v>
      </c>
    </row>
    <row r="193" spans="1:7" x14ac:dyDescent="0.25">
      <c r="A193" s="47">
        <v>45245</v>
      </c>
      <c r="B193" s="49">
        <v>2934</v>
      </c>
      <c r="C193" s="49" t="s">
        <v>251</v>
      </c>
      <c r="D193" s="49" t="s">
        <v>248</v>
      </c>
      <c r="E193" s="49" t="s">
        <v>249</v>
      </c>
      <c r="F193" s="50">
        <v>4450</v>
      </c>
    </row>
    <row r="194" spans="1:7" x14ac:dyDescent="0.25">
      <c r="A194" s="1"/>
      <c r="B194" s="3"/>
      <c r="C194" s="3"/>
      <c r="D194" s="3"/>
      <c r="E194" s="21" t="s">
        <v>2</v>
      </c>
      <c r="F194" s="10">
        <f>SUM(F192:F193)</f>
        <v>5304</v>
      </c>
    </row>
    <row r="195" spans="1:7" x14ac:dyDescent="0.25">
      <c r="A195" s="47">
        <v>45226</v>
      </c>
      <c r="B195" s="49">
        <v>2915</v>
      </c>
      <c r="C195" s="49"/>
      <c r="D195" s="48" t="s">
        <v>229</v>
      </c>
      <c r="E195" s="49" t="s">
        <v>230</v>
      </c>
      <c r="F195" s="50">
        <v>29547.94</v>
      </c>
      <c r="G195">
        <v>1</v>
      </c>
    </row>
    <row r="196" spans="1:7" x14ac:dyDescent="0.25">
      <c r="A196" s="1"/>
      <c r="B196" s="3"/>
      <c r="C196" s="3"/>
      <c r="D196" s="2"/>
      <c r="E196" s="21" t="s">
        <v>2</v>
      </c>
      <c r="F196" s="10">
        <f>SUM(F195)</f>
        <v>29547.94</v>
      </c>
    </row>
    <row r="197" spans="1:7" x14ac:dyDescent="0.25">
      <c r="A197" s="1">
        <v>42809</v>
      </c>
      <c r="B197" s="3">
        <v>4203</v>
      </c>
      <c r="C197" s="3" t="s">
        <v>52</v>
      </c>
      <c r="D197" s="2" t="s">
        <v>55</v>
      </c>
      <c r="E197" s="2" t="s">
        <v>48</v>
      </c>
      <c r="F197" s="4">
        <v>35100</v>
      </c>
    </row>
    <row r="198" spans="1:7" x14ac:dyDescent="0.25">
      <c r="A198" s="1">
        <v>42787</v>
      </c>
      <c r="B198" s="3">
        <v>4160</v>
      </c>
      <c r="C198" s="3" t="s">
        <v>53</v>
      </c>
      <c r="D198" s="2" t="s">
        <v>55</v>
      </c>
      <c r="E198" s="2" t="s">
        <v>48</v>
      </c>
      <c r="F198" s="4">
        <v>48000</v>
      </c>
    </row>
    <row r="199" spans="1:7" x14ac:dyDescent="0.25">
      <c r="A199" s="1">
        <v>42773</v>
      </c>
      <c r="B199" s="3">
        <v>4215</v>
      </c>
      <c r="C199" s="3" t="s">
        <v>54</v>
      </c>
      <c r="D199" s="2" t="s">
        <v>55</v>
      </c>
      <c r="E199" s="2" t="s">
        <v>48</v>
      </c>
      <c r="F199" s="4">
        <v>22000</v>
      </c>
    </row>
    <row r="200" spans="1:7" x14ac:dyDescent="0.25">
      <c r="A200" s="1"/>
      <c r="B200" s="3"/>
      <c r="C200" s="3"/>
      <c r="D200" s="2"/>
      <c r="E200" s="21" t="s">
        <v>2</v>
      </c>
      <c r="F200" s="10">
        <f>SUM(F197:F199)</f>
        <v>105100</v>
      </c>
    </row>
    <row r="201" spans="1:7" x14ac:dyDescent="0.25">
      <c r="A201" s="1">
        <v>41313</v>
      </c>
      <c r="B201" s="3">
        <v>877</v>
      </c>
      <c r="C201" s="3" t="s">
        <v>152</v>
      </c>
      <c r="D201" s="2" t="s">
        <v>153</v>
      </c>
      <c r="E201" s="3" t="s">
        <v>151</v>
      </c>
      <c r="F201" s="4">
        <v>13303</v>
      </c>
    </row>
    <row r="202" spans="1:7" x14ac:dyDescent="0.25">
      <c r="A202" s="1">
        <v>42936</v>
      </c>
      <c r="B202" s="3">
        <v>4616</v>
      </c>
      <c r="C202" s="3" t="s">
        <v>154</v>
      </c>
      <c r="D202" s="2" t="s">
        <v>153</v>
      </c>
      <c r="E202" s="3" t="s">
        <v>151</v>
      </c>
      <c r="F202" s="4">
        <v>37350</v>
      </c>
    </row>
    <row r="203" spans="1:7" x14ac:dyDescent="0.25">
      <c r="A203" s="1">
        <v>42971</v>
      </c>
      <c r="B203" s="3">
        <v>4740</v>
      </c>
      <c r="C203" s="3" t="s">
        <v>155</v>
      </c>
      <c r="D203" s="2" t="s">
        <v>153</v>
      </c>
      <c r="E203" s="3" t="s">
        <v>151</v>
      </c>
      <c r="F203" s="4">
        <v>15545.5</v>
      </c>
    </row>
    <row r="204" spans="1:7" x14ac:dyDescent="0.25">
      <c r="A204" s="1">
        <v>42969</v>
      </c>
      <c r="B204" s="3">
        <v>4728</v>
      </c>
      <c r="C204" s="3" t="s">
        <v>156</v>
      </c>
      <c r="D204" s="2" t="s">
        <v>153</v>
      </c>
      <c r="E204" s="3" t="s">
        <v>151</v>
      </c>
      <c r="F204" s="4">
        <v>10697</v>
      </c>
      <c r="G204">
        <v>1</v>
      </c>
    </row>
    <row r="205" spans="1:7" x14ac:dyDescent="0.25">
      <c r="A205" s="1"/>
      <c r="B205" s="3"/>
      <c r="C205" s="3"/>
      <c r="D205" s="2"/>
      <c r="E205" s="21" t="s">
        <v>2</v>
      </c>
      <c r="F205" s="10">
        <f>SUM(F201:F204)</f>
        <v>76895.5</v>
      </c>
    </row>
    <row r="206" spans="1:7" x14ac:dyDescent="0.25">
      <c r="A206" s="1">
        <v>43115</v>
      </c>
      <c r="B206" s="3">
        <v>5237</v>
      </c>
      <c r="C206" s="3" t="s">
        <v>202</v>
      </c>
      <c r="D206" s="2" t="s">
        <v>203</v>
      </c>
      <c r="E206" s="3" t="s">
        <v>192</v>
      </c>
      <c r="F206" s="4">
        <v>105000</v>
      </c>
    </row>
    <row r="207" spans="1:7" x14ac:dyDescent="0.25">
      <c r="A207" s="1"/>
      <c r="B207" s="3"/>
      <c r="C207" s="3"/>
      <c r="D207" s="2"/>
      <c r="E207" s="21" t="s">
        <v>2</v>
      </c>
      <c r="F207" s="10">
        <f>SUM(F206)</f>
        <v>105000</v>
      </c>
    </row>
    <row r="208" spans="1:7" x14ac:dyDescent="0.25">
      <c r="A208" s="1">
        <v>42649</v>
      </c>
      <c r="B208" s="3">
        <v>3634</v>
      </c>
      <c r="C208" s="3" t="s">
        <v>190</v>
      </c>
      <c r="D208" s="2" t="s">
        <v>191</v>
      </c>
      <c r="E208" s="3" t="s">
        <v>192</v>
      </c>
      <c r="F208" s="4">
        <v>28000</v>
      </c>
      <c r="G208">
        <v>1</v>
      </c>
    </row>
    <row r="209" spans="1:6" x14ac:dyDescent="0.25">
      <c r="A209" s="1"/>
      <c r="B209" s="3"/>
      <c r="C209" s="3"/>
      <c r="D209" s="2"/>
      <c r="E209" s="21" t="s">
        <v>2</v>
      </c>
      <c r="F209" s="10">
        <f>SUM(F208)</f>
        <v>28000</v>
      </c>
    </row>
    <row r="210" spans="1:6" x14ac:dyDescent="0.25">
      <c r="A210" s="1">
        <v>45289</v>
      </c>
      <c r="B210" s="3">
        <v>217</v>
      </c>
      <c r="C210" s="3">
        <v>2972</v>
      </c>
      <c r="D210" s="2" t="s">
        <v>309</v>
      </c>
      <c r="E210" s="3" t="s">
        <v>310</v>
      </c>
      <c r="F210" s="4">
        <v>18090</v>
      </c>
    </row>
    <row r="211" spans="1:6" x14ac:dyDescent="0.25">
      <c r="A211" s="1"/>
      <c r="B211" s="3"/>
      <c r="C211" s="3"/>
      <c r="D211" s="2"/>
      <c r="E211" s="21" t="s">
        <v>2</v>
      </c>
      <c r="F211" s="10">
        <f>SUM(F210)</f>
        <v>18090</v>
      </c>
    </row>
    <row r="212" spans="1:6" x14ac:dyDescent="0.25">
      <c r="A212" s="1">
        <v>45299</v>
      </c>
      <c r="B212" s="3">
        <v>306</v>
      </c>
      <c r="C212" s="3" t="s">
        <v>286</v>
      </c>
      <c r="D212" s="2" t="s">
        <v>260</v>
      </c>
      <c r="E212" s="3" t="s">
        <v>261</v>
      </c>
      <c r="F212" s="4">
        <v>30540</v>
      </c>
    </row>
    <row r="213" spans="1:6" x14ac:dyDescent="0.25">
      <c r="A213" s="1">
        <v>45287</v>
      </c>
      <c r="B213" s="3"/>
      <c r="C213" s="3"/>
      <c r="D213" s="2" t="s">
        <v>260</v>
      </c>
      <c r="E213" s="2" t="s">
        <v>261</v>
      </c>
      <c r="F213" s="4">
        <v>25580</v>
      </c>
    </row>
    <row r="214" spans="1:6" x14ac:dyDescent="0.25">
      <c r="A214" s="1"/>
      <c r="B214" s="3"/>
      <c r="C214" s="3"/>
      <c r="D214" s="2"/>
      <c r="E214" s="21" t="s">
        <v>2</v>
      </c>
      <c r="F214" s="10">
        <f>SUM(F212:F213)</f>
        <v>56120</v>
      </c>
    </row>
    <row r="215" spans="1:6" x14ac:dyDescent="0.25">
      <c r="A215" s="1">
        <v>44118</v>
      </c>
      <c r="B215" s="3">
        <v>839</v>
      </c>
      <c r="C215" s="3" t="s">
        <v>223</v>
      </c>
      <c r="D215" s="2" t="s">
        <v>222</v>
      </c>
      <c r="E215" s="3" t="s">
        <v>221</v>
      </c>
      <c r="F215" s="4">
        <v>150312.4</v>
      </c>
    </row>
    <row r="216" spans="1:6" x14ac:dyDescent="0.25">
      <c r="A216" s="1"/>
      <c r="B216" s="3"/>
      <c r="C216" s="3"/>
      <c r="D216" s="2"/>
      <c r="E216" s="21" t="s">
        <v>2</v>
      </c>
      <c r="F216" s="10">
        <f>SUM(F215)</f>
        <v>150312.4</v>
      </c>
    </row>
    <row r="217" spans="1:6" x14ac:dyDescent="0.25">
      <c r="A217" s="1">
        <v>45294</v>
      </c>
      <c r="B217" s="3">
        <v>830</v>
      </c>
      <c r="C217" s="3" t="s">
        <v>318</v>
      </c>
      <c r="D217" s="2" t="s">
        <v>319</v>
      </c>
      <c r="E217" s="3" t="s">
        <v>320</v>
      </c>
      <c r="F217" s="4">
        <v>147460</v>
      </c>
    </row>
    <row r="218" spans="1:6" x14ac:dyDescent="0.25">
      <c r="A218" s="1"/>
      <c r="B218" s="3"/>
      <c r="C218" s="3"/>
      <c r="D218" s="2"/>
      <c r="E218" s="21" t="s">
        <v>2</v>
      </c>
      <c r="F218" s="10">
        <f>SUM(F217)</f>
        <v>147460</v>
      </c>
    </row>
    <row r="219" spans="1:6" x14ac:dyDescent="0.25">
      <c r="A219" s="1">
        <v>42528</v>
      </c>
      <c r="B219" s="3">
        <v>3305</v>
      </c>
      <c r="C219" s="3" t="s">
        <v>56</v>
      </c>
      <c r="D219" s="2" t="s">
        <v>58</v>
      </c>
      <c r="E219" s="3" t="s">
        <v>31</v>
      </c>
      <c r="F219" s="4">
        <v>8500</v>
      </c>
    </row>
    <row r="220" spans="1:6" x14ac:dyDescent="0.25">
      <c r="A220" s="1">
        <v>42555</v>
      </c>
      <c r="B220" s="3">
        <v>3202</v>
      </c>
      <c r="C220" s="3" t="s">
        <v>57</v>
      </c>
      <c r="D220" s="2" t="s">
        <v>58</v>
      </c>
      <c r="E220" s="3" t="s">
        <v>31</v>
      </c>
      <c r="F220" s="4">
        <v>19540</v>
      </c>
    </row>
    <row r="221" spans="1:6" x14ac:dyDescent="0.25">
      <c r="A221" s="1"/>
      <c r="B221" s="3"/>
      <c r="C221" s="3"/>
      <c r="D221" s="2"/>
      <c r="E221" s="21" t="s">
        <v>2</v>
      </c>
      <c r="F221" s="10">
        <f>SUM(F219:F220)</f>
        <v>28040</v>
      </c>
    </row>
    <row r="222" spans="1:6" x14ac:dyDescent="0.25">
      <c r="A222" s="1">
        <v>41530</v>
      </c>
      <c r="B222" s="3">
        <v>1212</v>
      </c>
      <c r="C222" s="3" t="s">
        <v>49</v>
      </c>
      <c r="D222" s="2" t="s">
        <v>50</v>
      </c>
      <c r="E222" s="3" t="s">
        <v>48</v>
      </c>
      <c r="F222" s="4">
        <v>222730</v>
      </c>
    </row>
    <row r="223" spans="1:6" x14ac:dyDescent="0.25">
      <c r="A223" s="1">
        <v>41496</v>
      </c>
      <c r="B223" s="3">
        <v>1236</v>
      </c>
      <c r="C223" s="3" t="s">
        <v>51</v>
      </c>
      <c r="D223" s="2" t="s">
        <v>50</v>
      </c>
      <c r="E223" s="3" t="s">
        <v>48</v>
      </c>
      <c r="F223" s="11">
        <v>363444</v>
      </c>
    </row>
    <row r="224" spans="1:6" x14ac:dyDescent="0.25">
      <c r="A224" s="1"/>
      <c r="B224" s="3"/>
      <c r="C224" s="3"/>
      <c r="D224" s="2"/>
      <c r="E224" s="21" t="s">
        <v>2</v>
      </c>
      <c r="F224" s="10">
        <f>SUM(F222:F223)</f>
        <v>586174</v>
      </c>
    </row>
    <row r="225" spans="1:6" x14ac:dyDescent="0.25">
      <c r="A225" s="1">
        <v>45243</v>
      </c>
      <c r="B225" s="3">
        <v>2912</v>
      </c>
      <c r="C225" s="3" t="s">
        <v>235</v>
      </c>
      <c r="D225" s="3" t="s">
        <v>233</v>
      </c>
      <c r="E225" s="3" t="s">
        <v>234</v>
      </c>
      <c r="F225" s="11">
        <v>2830</v>
      </c>
    </row>
    <row r="226" spans="1:6" x14ac:dyDescent="0.25">
      <c r="A226" s="1">
        <v>45239</v>
      </c>
      <c r="B226" s="3">
        <v>2904</v>
      </c>
      <c r="C226" s="3" t="s">
        <v>236</v>
      </c>
      <c r="D226" s="3" t="s">
        <v>233</v>
      </c>
      <c r="E226" s="3" t="s">
        <v>234</v>
      </c>
      <c r="F226" s="11">
        <v>1600</v>
      </c>
    </row>
    <row r="227" spans="1:6" x14ac:dyDescent="0.25">
      <c r="A227" s="1">
        <v>45234</v>
      </c>
      <c r="B227" s="3">
        <v>2916</v>
      </c>
      <c r="C227" s="3" t="s">
        <v>237</v>
      </c>
      <c r="D227" s="3" t="s">
        <v>233</v>
      </c>
      <c r="E227" s="3" t="s">
        <v>234</v>
      </c>
      <c r="F227" s="11">
        <v>1470</v>
      </c>
    </row>
    <row r="228" spans="1:6" x14ac:dyDescent="0.25">
      <c r="A228" s="1">
        <v>45293</v>
      </c>
      <c r="B228" s="3">
        <v>154086</v>
      </c>
      <c r="C228" s="3" t="s">
        <v>312</v>
      </c>
      <c r="D228" s="2" t="s">
        <v>313</v>
      </c>
      <c r="E228" s="3" t="s">
        <v>314</v>
      </c>
      <c r="F228" s="4">
        <v>6950</v>
      </c>
    </row>
    <row r="229" spans="1:6" x14ac:dyDescent="0.25">
      <c r="A229" s="1"/>
      <c r="B229" s="3"/>
      <c r="C229" s="3"/>
      <c r="D229" s="2"/>
      <c r="E229" s="21" t="s">
        <v>2</v>
      </c>
      <c r="F229" s="10">
        <f>SUM(F225:F228)</f>
        <v>12850</v>
      </c>
    </row>
    <row r="230" spans="1:6" x14ac:dyDescent="0.25">
      <c r="A230" s="1">
        <v>43813</v>
      </c>
      <c r="B230" s="3">
        <v>9574</v>
      </c>
      <c r="C230" s="3" t="s">
        <v>67</v>
      </c>
      <c r="D230" s="2" t="s">
        <v>60</v>
      </c>
      <c r="E230" s="3" t="s">
        <v>31</v>
      </c>
      <c r="F230" s="4">
        <v>98600</v>
      </c>
    </row>
    <row r="231" spans="1:6" x14ac:dyDescent="0.25">
      <c r="A231" s="1"/>
      <c r="B231" s="3"/>
      <c r="C231" s="3"/>
      <c r="D231" s="2"/>
      <c r="E231" s="21" t="s">
        <v>2</v>
      </c>
      <c r="F231" s="10">
        <f>SUM(F230)</f>
        <v>98600</v>
      </c>
    </row>
    <row r="232" spans="1:6" x14ac:dyDescent="0.25">
      <c r="A232" s="1">
        <v>45294</v>
      </c>
      <c r="B232" s="3">
        <v>2427</v>
      </c>
      <c r="C232" s="3" t="s">
        <v>325</v>
      </c>
      <c r="D232" s="2" t="s">
        <v>326</v>
      </c>
      <c r="E232" s="21" t="s">
        <v>327</v>
      </c>
      <c r="F232" s="10">
        <v>86809</v>
      </c>
    </row>
    <row r="233" spans="1:6" x14ac:dyDescent="0.25">
      <c r="A233" s="1"/>
      <c r="B233" s="3"/>
      <c r="C233" s="3"/>
      <c r="D233" s="2"/>
      <c r="E233" s="21" t="s">
        <v>2</v>
      </c>
      <c r="F233" s="10">
        <f>SUM(F232)</f>
        <v>86809</v>
      </c>
    </row>
    <row r="234" spans="1:6" x14ac:dyDescent="0.25">
      <c r="A234" s="47">
        <v>45196</v>
      </c>
      <c r="B234" s="49">
        <v>2022</v>
      </c>
      <c r="C234" s="49" t="s">
        <v>258</v>
      </c>
      <c r="D234" s="48" t="s">
        <v>256</v>
      </c>
      <c r="E234" s="49" t="s">
        <v>259</v>
      </c>
      <c r="F234" s="50">
        <v>62684.5</v>
      </c>
    </row>
    <row r="235" spans="1:6" x14ac:dyDescent="0.25">
      <c r="A235" s="47">
        <v>45201</v>
      </c>
      <c r="B235" s="49">
        <v>2959</v>
      </c>
      <c r="C235" s="49" t="s">
        <v>257</v>
      </c>
      <c r="D235" s="48" t="s">
        <v>256</v>
      </c>
      <c r="E235" s="49" t="s">
        <v>259</v>
      </c>
      <c r="F235" s="50">
        <v>23440</v>
      </c>
    </row>
    <row r="236" spans="1:6" x14ac:dyDescent="0.25">
      <c r="A236" s="47">
        <v>45300</v>
      </c>
      <c r="B236" s="49">
        <v>29</v>
      </c>
      <c r="C236" s="49" t="s">
        <v>311</v>
      </c>
      <c r="D236" s="48" t="s">
        <v>256</v>
      </c>
      <c r="E236" s="49" t="s">
        <v>259</v>
      </c>
      <c r="F236" s="50">
        <v>43707.199999999997</v>
      </c>
    </row>
    <row r="237" spans="1:6" x14ac:dyDescent="0.25">
      <c r="A237" s="47"/>
      <c r="B237" s="49"/>
      <c r="C237" s="49"/>
      <c r="D237" s="48"/>
      <c r="E237" s="21" t="s">
        <v>2</v>
      </c>
      <c r="F237" s="10">
        <f>SUM(F234:F236)</f>
        <v>129831.7</v>
      </c>
    </row>
    <row r="238" spans="1:6" x14ac:dyDescent="0.25">
      <c r="A238" s="1">
        <v>41285</v>
      </c>
      <c r="B238" s="3">
        <v>851</v>
      </c>
      <c r="C238" s="3" t="s">
        <v>68</v>
      </c>
      <c r="D238" s="2" t="s">
        <v>71</v>
      </c>
      <c r="E238" s="2" t="s">
        <v>72</v>
      </c>
      <c r="F238" s="4">
        <v>1821.6</v>
      </c>
    </row>
    <row r="239" spans="1:6" x14ac:dyDescent="0.25">
      <c r="A239" s="1">
        <v>41292</v>
      </c>
      <c r="B239" s="3">
        <v>854</v>
      </c>
      <c r="C239" s="3" t="s">
        <v>69</v>
      </c>
      <c r="D239" s="2" t="s">
        <v>71</v>
      </c>
      <c r="E239" s="2" t="s">
        <v>72</v>
      </c>
      <c r="F239" s="4">
        <v>3355.92</v>
      </c>
    </row>
    <row r="240" spans="1:6" x14ac:dyDescent="0.25">
      <c r="A240" s="1">
        <v>41292</v>
      </c>
      <c r="B240" s="3">
        <v>852</v>
      </c>
      <c r="C240" s="3" t="s">
        <v>70</v>
      </c>
      <c r="D240" s="2" t="s">
        <v>71</v>
      </c>
      <c r="E240" s="2" t="s">
        <v>72</v>
      </c>
      <c r="F240" s="11">
        <v>16156.93</v>
      </c>
    </row>
    <row r="241" spans="1:8" x14ac:dyDescent="0.25">
      <c r="A241" s="1"/>
      <c r="B241" s="3"/>
      <c r="C241" s="3"/>
      <c r="D241" s="3"/>
      <c r="E241" s="21" t="s">
        <v>2</v>
      </c>
      <c r="F241" s="10">
        <f>SUM(F238:F240)</f>
        <v>21334.45</v>
      </c>
      <c r="G241">
        <v>1</v>
      </c>
    </row>
    <row r="242" spans="1:8" ht="21" customHeight="1" x14ac:dyDescent="0.4">
      <c r="A242" s="17"/>
      <c r="B242" s="3"/>
      <c r="C242" s="18"/>
      <c r="D242" s="16"/>
      <c r="E242" s="34" t="s">
        <v>205</v>
      </c>
      <c r="F242" s="35">
        <f>+F241+F237+F231+F229+F224+F221+F218+F216+F214+F211+F209+F207+F205+F200+F196+F194+F191+F189+F187+F185+F161+F156+F150+F135+F125+F93+F91+F86+F69+F66+F64+F61+F51+F46+F42+F44+F39+F36+F34+F32+F29+F27+F25+F18+F233</f>
        <v>7204400.0000000009</v>
      </c>
      <c r="H242" t="s">
        <v>220</v>
      </c>
    </row>
    <row r="243" spans="1:8" ht="21" customHeight="1" x14ac:dyDescent="0.4">
      <c r="A243" s="7"/>
      <c r="B243" s="27"/>
      <c r="C243" s="28"/>
      <c r="D243" s="29"/>
      <c r="E243" s="40"/>
      <c r="F243" s="41"/>
    </row>
    <row r="244" spans="1:8" ht="19.5" customHeight="1" x14ac:dyDescent="0.4">
      <c r="A244" s="7"/>
      <c r="B244" s="27"/>
      <c r="C244" s="28"/>
      <c r="D244" s="29"/>
      <c r="E244" s="40"/>
      <c r="F244" s="41"/>
    </row>
    <row r="245" spans="1:8" ht="19.5" customHeight="1" x14ac:dyDescent="0.25">
      <c r="A245" s="7"/>
      <c r="B245" s="27"/>
      <c r="C245" s="28"/>
      <c r="D245" s="29"/>
      <c r="E245" s="30"/>
      <c r="F245" s="31"/>
    </row>
    <row r="246" spans="1:8" ht="19.5" customHeight="1" x14ac:dyDescent="0.25">
      <c r="A246" s="7"/>
      <c r="B246" s="43"/>
      <c r="C246" s="44" t="s">
        <v>206</v>
      </c>
      <c r="D246" s="29" t="s">
        <v>266</v>
      </c>
      <c r="E246" s="38" t="s">
        <v>265</v>
      </c>
      <c r="F246" s="31"/>
    </row>
    <row r="247" spans="1:8" ht="15.75" x14ac:dyDescent="0.25">
      <c r="A247" s="7"/>
      <c r="B247" s="27"/>
      <c r="C247" s="37" t="s">
        <v>207</v>
      </c>
      <c r="D247" s="45" t="s">
        <v>267</v>
      </c>
      <c r="E247" s="46" t="s">
        <v>209</v>
      </c>
      <c r="F247" s="31"/>
    </row>
    <row r="248" spans="1:8" ht="17.25" customHeight="1" x14ac:dyDescent="0.25">
      <c r="A248" s="7"/>
      <c r="B248" s="27"/>
      <c r="C248" s="28"/>
      <c r="D248" s="29"/>
      <c r="E248" s="30"/>
      <c r="F248" s="31"/>
    </row>
    <row r="249" spans="1:8" ht="15.75" x14ac:dyDescent="0.25">
      <c r="A249" s="60" t="s">
        <v>3</v>
      </c>
      <c r="B249" s="60"/>
      <c r="C249" s="60"/>
      <c r="D249" s="60"/>
      <c r="E249" s="60"/>
    </row>
    <row r="250" spans="1:8" x14ac:dyDescent="0.25">
      <c r="F250" s="36"/>
    </row>
    <row r="251" spans="1:8" x14ac:dyDescent="0.25">
      <c r="F251" s="36"/>
    </row>
    <row r="252" spans="1:8" ht="15.75" x14ac:dyDescent="0.25">
      <c r="E252" s="38"/>
      <c r="F252" s="36"/>
    </row>
    <row r="253" spans="1:8" x14ac:dyDescent="0.25">
      <c r="E253" s="39"/>
      <c r="F253" s="36"/>
    </row>
    <row r="254" spans="1:8" x14ac:dyDescent="0.25">
      <c r="F254" s="36"/>
    </row>
    <row r="255" spans="1:8" x14ac:dyDescent="0.25">
      <c r="F255" s="36"/>
    </row>
    <row r="256" spans="1:8" x14ac:dyDescent="0.25">
      <c r="F256" s="36"/>
    </row>
    <row r="257" spans="6:6" x14ac:dyDescent="0.25">
      <c r="F257" s="36"/>
    </row>
    <row r="258" spans="6:6" x14ac:dyDescent="0.25">
      <c r="F258" s="36"/>
    </row>
    <row r="259" spans="6:6" x14ac:dyDescent="0.25">
      <c r="F259" s="36"/>
    </row>
    <row r="260" spans="6:6" x14ac:dyDescent="0.25">
      <c r="F260" s="36"/>
    </row>
    <row r="261" spans="6:6" x14ac:dyDescent="0.25">
      <c r="F261" s="36"/>
    </row>
  </sheetData>
  <autoFilter ref="G1:G261"/>
  <sortState ref="A5:F239">
    <sortCondition ref="D5:D239"/>
  </sortState>
  <mergeCells count="2">
    <mergeCell ref="A3:F3"/>
    <mergeCell ref="A249:E249"/>
  </mergeCells>
  <pageMargins left="0.7" right="0.7" top="0.75" bottom="0.75" header="0.3" footer="0.3"/>
  <pageSetup scale="6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zoomScaleNormal="100" workbookViewId="0">
      <selection activeCell="D143" sqref="D143"/>
    </sheetView>
  </sheetViews>
  <sheetFormatPr baseColWidth="10" defaultRowHeight="15" x14ac:dyDescent="0.25"/>
  <cols>
    <col min="1" max="1" width="11.5703125" customWidth="1"/>
    <col min="2" max="2" width="10.140625" customWidth="1"/>
    <col min="3" max="3" width="20.28515625" customWidth="1"/>
    <col min="4" max="4" width="34" customWidth="1"/>
    <col min="5" max="5" width="32.5703125" customWidth="1"/>
    <col min="6" max="6" width="19.42578125" customWidth="1"/>
  </cols>
  <sheetData>
    <row r="1" spans="1:6" ht="33" customHeight="1" x14ac:dyDescent="0.25"/>
    <row r="2" spans="1:6" ht="28.5" customHeight="1" x14ac:dyDescent="0.25">
      <c r="A2" s="32" t="s">
        <v>8</v>
      </c>
      <c r="B2" s="33"/>
      <c r="C2" s="33"/>
      <c r="D2" s="33"/>
      <c r="E2" s="33"/>
      <c r="F2" s="33"/>
    </row>
    <row r="3" spans="1:6" ht="21" customHeight="1" thickBot="1" x14ac:dyDescent="0.3">
      <c r="A3" s="59" t="s">
        <v>346</v>
      </c>
      <c r="B3" s="59"/>
      <c r="C3" s="59"/>
      <c r="D3" s="59"/>
      <c r="E3" s="59"/>
      <c r="F3" s="59"/>
    </row>
    <row r="4" spans="1:6" ht="27.75" customHeight="1" x14ac:dyDescent="0.25">
      <c r="A4" s="12" t="s">
        <v>0</v>
      </c>
      <c r="B4" s="20" t="s">
        <v>7</v>
      </c>
      <c r="C4" s="19" t="s">
        <v>4</v>
      </c>
      <c r="D4" s="13" t="s">
        <v>5</v>
      </c>
      <c r="E4" s="13" t="s">
        <v>6</v>
      </c>
      <c r="F4" s="13" t="s">
        <v>1</v>
      </c>
    </row>
    <row r="5" spans="1:6" x14ac:dyDescent="0.25">
      <c r="A5" s="1">
        <v>41285</v>
      </c>
      <c r="B5" s="3">
        <v>811</v>
      </c>
      <c r="C5" s="3" t="s">
        <v>26</v>
      </c>
      <c r="D5" s="3" t="s">
        <v>15</v>
      </c>
      <c r="E5" s="3" t="s">
        <v>31</v>
      </c>
      <c r="F5" s="11">
        <v>22680</v>
      </c>
    </row>
    <row r="6" spans="1:6" x14ac:dyDescent="0.25">
      <c r="A6" s="1">
        <v>41297</v>
      </c>
      <c r="B6" s="3">
        <v>823</v>
      </c>
      <c r="C6" s="3" t="s">
        <v>25</v>
      </c>
      <c r="D6" s="3" t="s">
        <v>15</v>
      </c>
      <c r="E6" s="3" t="s">
        <v>31</v>
      </c>
      <c r="F6" s="11">
        <v>12000</v>
      </c>
    </row>
    <row r="7" spans="1:6" x14ac:dyDescent="0.25">
      <c r="A7" s="1">
        <v>41331</v>
      </c>
      <c r="B7" s="3">
        <v>886</v>
      </c>
      <c r="C7" s="3" t="s">
        <v>24</v>
      </c>
      <c r="D7" s="3" t="s">
        <v>15</v>
      </c>
      <c r="E7" s="3" t="s">
        <v>31</v>
      </c>
      <c r="F7" s="11">
        <v>42400</v>
      </c>
    </row>
    <row r="8" spans="1:6" x14ac:dyDescent="0.25">
      <c r="A8" s="1">
        <v>41319</v>
      </c>
      <c r="B8" s="3">
        <v>880</v>
      </c>
      <c r="C8" s="3" t="s">
        <v>23</v>
      </c>
      <c r="D8" s="3" t="s">
        <v>15</v>
      </c>
      <c r="E8" s="3" t="s">
        <v>31</v>
      </c>
      <c r="F8" s="11">
        <v>144483</v>
      </c>
    </row>
    <row r="9" spans="1:6" x14ac:dyDescent="0.25">
      <c r="A9" s="1">
        <v>41373</v>
      </c>
      <c r="B9" s="3">
        <v>951</v>
      </c>
      <c r="C9" s="3" t="s">
        <v>22</v>
      </c>
      <c r="D9" s="3" t="s">
        <v>15</v>
      </c>
      <c r="E9" s="3" t="s">
        <v>31</v>
      </c>
      <c r="F9" s="11">
        <v>54050</v>
      </c>
    </row>
    <row r="10" spans="1:6" x14ac:dyDescent="0.25">
      <c r="A10" s="1">
        <v>41415</v>
      </c>
      <c r="B10" s="3">
        <v>1006</v>
      </c>
      <c r="C10" s="3" t="s">
        <v>17</v>
      </c>
      <c r="D10" s="3" t="s">
        <v>15</v>
      </c>
      <c r="E10" s="3" t="s">
        <v>31</v>
      </c>
      <c r="F10" s="11">
        <v>30795</v>
      </c>
    </row>
    <row r="11" spans="1:6" x14ac:dyDescent="0.25">
      <c r="A11" s="1">
        <v>41537</v>
      </c>
      <c r="B11" s="3">
        <v>1215</v>
      </c>
      <c r="C11" s="3" t="s">
        <v>21</v>
      </c>
      <c r="D11" s="3" t="s">
        <v>15</v>
      </c>
      <c r="E11" s="3" t="s">
        <v>31</v>
      </c>
      <c r="F11" s="11">
        <v>61458</v>
      </c>
    </row>
    <row r="12" spans="1:6" x14ac:dyDescent="0.25">
      <c r="A12" s="1">
        <v>41563</v>
      </c>
      <c r="B12" s="3">
        <v>1246</v>
      </c>
      <c r="C12" s="3" t="s">
        <v>20</v>
      </c>
      <c r="D12" s="3" t="s">
        <v>15</v>
      </c>
      <c r="E12" s="3" t="s">
        <v>31</v>
      </c>
      <c r="F12" s="11">
        <v>118560</v>
      </c>
    </row>
    <row r="13" spans="1:6" x14ac:dyDescent="0.25">
      <c r="A13" s="1">
        <v>41628</v>
      </c>
      <c r="B13" s="3">
        <v>1318</v>
      </c>
      <c r="C13" s="3" t="s">
        <v>19</v>
      </c>
      <c r="D13" s="3" t="s">
        <v>15</v>
      </c>
      <c r="E13" s="3" t="s">
        <v>31</v>
      </c>
      <c r="F13" s="11">
        <v>165660</v>
      </c>
    </row>
    <row r="14" spans="1:6" x14ac:dyDescent="0.25">
      <c r="A14" s="1">
        <v>41740</v>
      </c>
      <c r="B14" s="3">
        <v>1549</v>
      </c>
      <c r="C14" s="3" t="s">
        <v>14</v>
      </c>
      <c r="D14" s="3" t="s">
        <v>15</v>
      </c>
      <c r="E14" s="3" t="s">
        <v>31</v>
      </c>
      <c r="F14" s="4">
        <v>16000</v>
      </c>
    </row>
    <row r="15" spans="1:6" x14ac:dyDescent="0.25">
      <c r="A15" s="1">
        <v>41669</v>
      </c>
      <c r="B15" s="3">
        <v>1413</v>
      </c>
      <c r="C15" s="3" t="s">
        <v>16</v>
      </c>
      <c r="D15" s="3" t="s">
        <v>15</v>
      </c>
      <c r="E15" s="3" t="s">
        <v>31</v>
      </c>
      <c r="F15" s="4">
        <v>48000</v>
      </c>
    </row>
    <row r="16" spans="1:6" x14ac:dyDescent="0.25">
      <c r="A16" s="1">
        <v>41719</v>
      </c>
      <c r="B16" s="3">
        <v>1490</v>
      </c>
      <c r="C16" s="3" t="s">
        <v>17</v>
      </c>
      <c r="D16" s="3" t="s">
        <v>15</v>
      </c>
      <c r="E16" s="3" t="s">
        <v>31</v>
      </c>
      <c r="F16" s="4">
        <v>36000</v>
      </c>
    </row>
    <row r="17" spans="1:6" x14ac:dyDescent="0.25">
      <c r="A17" s="1">
        <v>41711</v>
      </c>
      <c r="B17" s="3">
        <v>1445</v>
      </c>
      <c r="C17" s="3" t="s">
        <v>18</v>
      </c>
      <c r="D17" s="3" t="s">
        <v>15</v>
      </c>
      <c r="E17" s="3" t="s">
        <v>31</v>
      </c>
      <c r="F17" s="4">
        <v>87920</v>
      </c>
    </row>
    <row r="18" spans="1:6" x14ac:dyDescent="0.25">
      <c r="A18" s="1"/>
      <c r="B18" s="3"/>
      <c r="C18" s="3"/>
      <c r="D18" s="3"/>
      <c r="E18" s="21" t="s">
        <v>2</v>
      </c>
      <c r="F18" s="10">
        <f>SUM(F5:F17)</f>
        <v>840006</v>
      </c>
    </row>
    <row r="19" spans="1:6" x14ac:dyDescent="0.25">
      <c r="A19" s="1">
        <v>42979</v>
      </c>
      <c r="B19" s="3">
        <v>4812</v>
      </c>
      <c r="C19" s="3" t="s">
        <v>11</v>
      </c>
      <c r="D19" s="3" t="s">
        <v>12</v>
      </c>
      <c r="E19" s="3" t="s">
        <v>13</v>
      </c>
      <c r="F19" s="4">
        <v>22693.47</v>
      </c>
    </row>
    <row r="20" spans="1:6" x14ac:dyDescent="0.25">
      <c r="A20" s="1"/>
      <c r="B20" s="3"/>
      <c r="C20" s="3"/>
      <c r="D20" s="3"/>
      <c r="E20" s="21" t="s">
        <v>2</v>
      </c>
      <c r="F20" s="10">
        <f>SUM(F19)</f>
        <v>22693.47</v>
      </c>
    </row>
    <row r="21" spans="1:6" x14ac:dyDescent="0.25">
      <c r="A21" s="1">
        <v>45293</v>
      </c>
      <c r="B21" s="3">
        <v>316</v>
      </c>
      <c r="C21" s="3" t="s">
        <v>344</v>
      </c>
      <c r="D21" s="3" t="s">
        <v>342</v>
      </c>
      <c r="E21" s="21" t="s">
        <v>343</v>
      </c>
      <c r="F21" s="10">
        <v>10960</v>
      </c>
    </row>
    <row r="22" spans="1:6" x14ac:dyDescent="0.25">
      <c r="A22" s="1"/>
      <c r="B22" s="3"/>
      <c r="C22" s="3"/>
      <c r="D22" s="3"/>
      <c r="E22" s="21"/>
      <c r="F22" s="10">
        <f>SUM(F21)</f>
        <v>10960</v>
      </c>
    </row>
    <row r="23" spans="1:6" x14ac:dyDescent="0.25">
      <c r="A23" s="1">
        <v>42776</v>
      </c>
      <c r="B23" s="3">
        <v>4108</v>
      </c>
      <c r="C23" s="3" t="s">
        <v>11</v>
      </c>
      <c r="D23" s="3" t="s">
        <v>73</v>
      </c>
      <c r="E23" s="3" t="s">
        <v>74</v>
      </c>
      <c r="F23" s="4">
        <v>13000</v>
      </c>
    </row>
    <row r="24" spans="1:6" x14ac:dyDescent="0.25">
      <c r="A24" s="1"/>
      <c r="B24" s="3"/>
      <c r="C24" s="3"/>
      <c r="D24" s="3"/>
      <c r="E24" s="21" t="s">
        <v>2</v>
      </c>
      <c r="F24" s="10">
        <f>+F23</f>
        <v>13000</v>
      </c>
    </row>
    <row r="25" spans="1:6" x14ac:dyDescent="0.25">
      <c r="A25" s="1">
        <v>43062</v>
      </c>
      <c r="B25" s="3">
        <v>5116</v>
      </c>
      <c r="C25" s="3" t="s">
        <v>76</v>
      </c>
      <c r="D25" s="3" t="s">
        <v>77</v>
      </c>
      <c r="E25" s="3" t="s">
        <v>78</v>
      </c>
      <c r="F25" s="4">
        <v>7965</v>
      </c>
    </row>
    <row r="26" spans="1:6" x14ac:dyDescent="0.25">
      <c r="A26" s="1"/>
      <c r="B26" s="3"/>
      <c r="C26" s="3"/>
      <c r="D26" s="3"/>
      <c r="E26" s="21" t="s">
        <v>2</v>
      </c>
      <c r="F26" s="10">
        <f>+F25</f>
        <v>7965</v>
      </c>
    </row>
    <row r="27" spans="1:6" x14ac:dyDescent="0.25">
      <c r="A27" s="1">
        <v>43077</v>
      </c>
      <c r="B27" s="3">
        <v>409</v>
      </c>
      <c r="C27" s="3" t="s">
        <v>82</v>
      </c>
      <c r="D27" s="3" t="s">
        <v>81</v>
      </c>
      <c r="E27" s="3" t="s">
        <v>79</v>
      </c>
      <c r="F27" s="4">
        <v>20000</v>
      </c>
    </row>
    <row r="28" spans="1:6" x14ac:dyDescent="0.25">
      <c r="A28" s="1">
        <v>43081</v>
      </c>
      <c r="B28" s="3">
        <v>789</v>
      </c>
      <c r="C28" s="3" t="s">
        <v>83</v>
      </c>
      <c r="D28" s="3" t="s">
        <v>81</v>
      </c>
      <c r="E28" s="3" t="s">
        <v>79</v>
      </c>
      <c r="F28" s="4">
        <v>4825.32</v>
      </c>
    </row>
    <row r="29" spans="1:6" x14ac:dyDescent="0.25">
      <c r="A29" s="1"/>
      <c r="B29" s="3"/>
      <c r="C29" s="3"/>
      <c r="D29" s="3"/>
      <c r="E29" s="21" t="s">
        <v>2</v>
      </c>
      <c r="F29" s="10">
        <f>+F28+F27</f>
        <v>24825.32</v>
      </c>
    </row>
    <row r="30" spans="1:6" x14ac:dyDescent="0.25">
      <c r="A30" s="1">
        <v>43173</v>
      </c>
      <c r="B30" s="2">
        <v>5400</v>
      </c>
      <c r="C30" s="3" t="s">
        <v>84</v>
      </c>
      <c r="D30" s="3" t="s">
        <v>85</v>
      </c>
      <c r="E30" s="3" t="s">
        <v>74</v>
      </c>
      <c r="F30" s="4">
        <v>72400.5</v>
      </c>
    </row>
    <row r="31" spans="1:6" x14ac:dyDescent="0.25">
      <c r="A31" s="1"/>
      <c r="B31" s="2"/>
      <c r="C31" s="3"/>
      <c r="D31" s="3"/>
      <c r="E31" s="21" t="s">
        <v>2</v>
      </c>
      <c r="F31" s="10">
        <f>F30</f>
        <v>72400.5</v>
      </c>
    </row>
    <row r="32" spans="1:6" x14ac:dyDescent="0.25">
      <c r="A32" s="1">
        <v>42480</v>
      </c>
      <c r="B32" s="2">
        <v>3813</v>
      </c>
      <c r="C32" s="3" t="s">
        <v>106</v>
      </c>
      <c r="D32" s="3" t="s">
        <v>107</v>
      </c>
      <c r="E32" s="3" t="s">
        <v>108</v>
      </c>
      <c r="F32" s="4">
        <v>8702</v>
      </c>
    </row>
    <row r="33" spans="1:6" x14ac:dyDescent="0.25">
      <c r="A33" s="1">
        <v>42560</v>
      </c>
      <c r="B33" s="2">
        <v>3331</v>
      </c>
      <c r="C33" s="3" t="s">
        <v>109</v>
      </c>
      <c r="D33" s="3" t="s">
        <v>110</v>
      </c>
      <c r="E33" s="3" t="s">
        <v>111</v>
      </c>
      <c r="F33" s="4">
        <v>6447</v>
      </c>
    </row>
    <row r="34" spans="1:6" x14ac:dyDescent="0.25">
      <c r="A34" s="1">
        <v>42626</v>
      </c>
      <c r="B34" s="2">
        <v>3571</v>
      </c>
      <c r="C34" s="3" t="s">
        <v>112</v>
      </c>
      <c r="D34" s="3" t="s">
        <v>110</v>
      </c>
      <c r="E34" s="3" t="s">
        <v>111</v>
      </c>
      <c r="F34" s="4">
        <v>6170</v>
      </c>
    </row>
    <row r="35" spans="1:6" x14ac:dyDescent="0.25">
      <c r="A35" s="1">
        <v>42606</v>
      </c>
      <c r="B35" s="2">
        <v>3520</v>
      </c>
      <c r="C35" s="3" t="s">
        <v>113</v>
      </c>
      <c r="D35" s="3" t="s">
        <v>110</v>
      </c>
      <c r="E35" s="3" t="s">
        <v>111</v>
      </c>
      <c r="F35" s="4">
        <v>3987.39</v>
      </c>
    </row>
    <row r="36" spans="1:6" x14ac:dyDescent="0.25">
      <c r="A36" s="1"/>
      <c r="B36" s="2"/>
      <c r="C36" s="3"/>
      <c r="D36" s="3"/>
      <c r="E36" s="21" t="s">
        <v>2</v>
      </c>
      <c r="F36" s="10">
        <f>+F35+F34+F33+F32</f>
        <v>25306.39</v>
      </c>
    </row>
    <row r="37" spans="1:6" x14ac:dyDescent="0.25">
      <c r="A37" s="1">
        <v>43007</v>
      </c>
      <c r="B37" s="3">
        <v>4899</v>
      </c>
      <c r="C37" s="3" t="s">
        <v>86</v>
      </c>
      <c r="D37" s="3" t="s">
        <v>87</v>
      </c>
      <c r="E37" s="3" t="s">
        <v>88</v>
      </c>
      <c r="F37" s="4">
        <v>29168</v>
      </c>
    </row>
    <row r="38" spans="1:6" x14ac:dyDescent="0.25">
      <c r="A38" s="1">
        <v>43031</v>
      </c>
      <c r="B38" s="3">
        <v>4956</v>
      </c>
      <c r="C38" s="3" t="s">
        <v>89</v>
      </c>
      <c r="D38" s="3" t="s">
        <v>87</v>
      </c>
      <c r="E38" s="3" t="s">
        <v>88</v>
      </c>
      <c r="F38" s="4">
        <v>25657.1</v>
      </c>
    </row>
    <row r="39" spans="1:6" x14ac:dyDescent="0.25">
      <c r="A39" s="1">
        <v>43052</v>
      </c>
      <c r="B39" s="3">
        <v>5021</v>
      </c>
      <c r="C39" s="3" t="s">
        <v>90</v>
      </c>
      <c r="D39" s="3" t="s">
        <v>87</v>
      </c>
      <c r="E39" s="3" t="s">
        <v>88</v>
      </c>
      <c r="F39" s="4">
        <v>2738.4</v>
      </c>
    </row>
    <row r="40" spans="1:6" x14ac:dyDescent="0.25">
      <c r="A40" s="1">
        <v>43056</v>
      </c>
      <c r="B40" s="3">
        <v>5038</v>
      </c>
      <c r="C40" s="3" t="s">
        <v>91</v>
      </c>
      <c r="D40" s="3" t="s">
        <v>87</v>
      </c>
      <c r="E40" s="3" t="s">
        <v>88</v>
      </c>
      <c r="F40" s="4">
        <v>14811.2</v>
      </c>
    </row>
    <row r="41" spans="1:6" x14ac:dyDescent="0.25">
      <c r="A41" s="1">
        <v>43063</v>
      </c>
      <c r="B41" s="3">
        <v>5060</v>
      </c>
      <c r="C41" s="3" t="s">
        <v>92</v>
      </c>
      <c r="D41" s="3" t="s">
        <v>87</v>
      </c>
      <c r="E41" s="3" t="s">
        <v>88</v>
      </c>
      <c r="F41" s="4">
        <v>12714</v>
      </c>
    </row>
    <row r="42" spans="1:6" x14ac:dyDescent="0.25">
      <c r="A42" s="1">
        <v>43069</v>
      </c>
      <c r="B42" s="3">
        <v>5079</v>
      </c>
      <c r="C42" s="3" t="s">
        <v>93</v>
      </c>
      <c r="D42" s="3" t="s">
        <v>87</v>
      </c>
      <c r="E42" s="3" t="s">
        <v>88</v>
      </c>
      <c r="F42" s="4">
        <v>6300</v>
      </c>
    </row>
    <row r="43" spans="1:6" x14ac:dyDescent="0.25">
      <c r="A43" s="1">
        <v>43080</v>
      </c>
      <c r="B43" s="3">
        <v>5120</v>
      </c>
      <c r="C43" s="3" t="s">
        <v>94</v>
      </c>
      <c r="D43" s="3" t="s">
        <v>87</v>
      </c>
      <c r="E43" s="3" t="s">
        <v>88</v>
      </c>
      <c r="F43" s="4">
        <v>22918</v>
      </c>
    </row>
    <row r="44" spans="1:6" x14ac:dyDescent="0.25">
      <c r="A44" s="1">
        <v>43105</v>
      </c>
      <c r="B44" s="3">
        <v>7160</v>
      </c>
      <c r="C44" s="3" t="s">
        <v>95</v>
      </c>
      <c r="D44" s="3" t="s">
        <v>87</v>
      </c>
      <c r="E44" s="3" t="s">
        <v>88</v>
      </c>
      <c r="F44" s="4">
        <v>6230</v>
      </c>
    </row>
    <row r="45" spans="1:6" x14ac:dyDescent="0.25">
      <c r="A45" s="1">
        <v>43131</v>
      </c>
      <c r="B45" s="3">
        <v>5402</v>
      </c>
      <c r="C45" s="3" t="s">
        <v>96</v>
      </c>
      <c r="D45" s="3" t="s">
        <v>87</v>
      </c>
      <c r="E45" s="3" t="s">
        <v>88</v>
      </c>
      <c r="F45" s="4">
        <v>6821</v>
      </c>
    </row>
    <row r="46" spans="1:6" x14ac:dyDescent="0.25">
      <c r="A46" s="1"/>
      <c r="B46" s="3"/>
      <c r="C46" s="3"/>
      <c r="D46" s="3"/>
      <c r="E46" s="21" t="s">
        <v>2</v>
      </c>
      <c r="F46" s="10">
        <f>+F45+F44+F43+F42+F41+F40+F39+F38+F37</f>
        <v>127357.69999999998</v>
      </c>
    </row>
    <row r="47" spans="1:6" x14ac:dyDescent="0.25">
      <c r="A47" s="1"/>
      <c r="B47" s="2"/>
      <c r="C47" s="3"/>
      <c r="D47" s="3"/>
      <c r="E47" s="3"/>
      <c r="F47" s="4"/>
    </row>
    <row r="48" spans="1:6" x14ac:dyDescent="0.25">
      <c r="A48" s="1"/>
      <c r="B48" s="2"/>
      <c r="C48" s="3"/>
      <c r="D48" s="3"/>
      <c r="E48" s="21" t="s">
        <v>2</v>
      </c>
      <c r="F48" s="10">
        <f>F47</f>
        <v>0</v>
      </c>
    </row>
    <row r="49" spans="1:6" x14ac:dyDescent="0.25">
      <c r="A49" s="1">
        <v>43354</v>
      </c>
      <c r="B49" s="2">
        <v>5996</v>
      </c>
      <c r="C49" s="3" t="s">
        <v>210</v>
      </c>
      <c r="D49" s="3" t="s">
        <v>105</v>
      </c>
      <c r="E49" s="3" t="s">
        <v>88</v>
      </c>
      <c r="F49" s="4">
        <v>9027</v>
      </c>
    </row>
    <row r="50" spans="1:6" x14ac:dyDescent="0.25">
      <c r="A50" s="1"/>
      <c r="B50" s="2"/>
      <c r="C50" s="3"/>
      <c r="D50" s="3"/>
      <c r="E50" s="21" t="s">
        <v>2</v>
      </c>
      <c r="F50" s="10">
        <f>+F49</f>
        <v>9027</v>
      </c>
    </row>
    <row r="51" spans="1:6" x14ac:dyDescent="0.25">
      <c r="A51" s="1">
        <v>43159</v>
      </c>
      <c r="B51" s="2">
        <v>5320</v>
      </c>
      <c r="C51" s="3" t="s">
        <v>114</v>
      </c>
      <c r="D51" s="3" t="s">
        <v>115</v>
      </c>
      <c r="E51" s="3" t="s">
        <v>116</v>
      </c>
      <c r="F51" s="4">
        <v>4543</v>
      </c>
    </row>
    <row r="52" spans="1:6" x14ac:dyDescent="0.25">
      <c r="A52" s="1">
        <v>43160</v>
      </c>
      <c r="B52" s="2">
        <v>5319</v>
      </c>
      <c r="C52" s="3" t="s">
        <v>117</v>
      </c>
      <c r="D52" s="3" t="s">
        <v>115</v>
      </c>
      <c r="E52" s="3" t="s">
        <v>116</v>
      </c>
      <c r="F52" s="4">
        <v>6490</v>
      </c>
    </row>
    <row r="53" spans="1:6" x14ac:dyDescent="0.25">
      <c r="A53" s="1"/>
      <c r="B53" s="2"/>
      <c r="C53" s="3"/>
      <c r="D53" s="3"/>
      <c r="E53" s="21" t="s">
        <v>2</v>
      </c>
      <c r="F53" s="10">
        <f>+F52+F51</f>
        <v>11033</v>
      </c>
    </row>
    <row r="54" spans="1:6" x14ac:dyDescent="0.25">
      <c r="A54" s="1">
        <v>45342</v>
      </c>
      <c r="B54" s="2">
        <v>3056</v>
      </c>
      <c r="C54" s="3"/>
      <c r="D54" s="3" t="s">
        <v>345</v>
      </c>
      <c r="E54" s="21" t="s">
        <v>116</v>
      </c>
      <c r="F54" s="10">
        <v>10000</v>
      </c>
    </row>
    <row r="55" spans="1:6" x14ac:dyDescent="0.25">
      <c r="A55" s="1"/>
      <c r="B55" s="2"/>
      <c r="C55" s="3"/>
      <c r="D55" s="3"/>
      <c r="E55" s="21"/>
      <c r="F55" s="10">
        <f>SUM(F54)</f>
        <v>10000</v>
      </c>
    </row>
    <row r="56" spans="1:6" x14ac:dyDescent="0.25">
      <c r="A56" s="1">
        <v>42916</v>
      </c>
      <c r="B56" s="2">
        <v>4521</v>
      </c>
      <c r="C56" s="3" t="s">
        <v>124</v>
      </c>
      <c r="D56" s="3" t="s">
        <v>125</v>
      </c>
      <c r="E56" s="3" t="s">
        <v>74</v>
      </c>
      <c r="F56" s="4">
        <v>10681.93</v>
      </c>
    </row>
    <row r="57" spans="1:6" x14ac:dyDescent="0.25">
      <c r="A57" s="1">
        <v>42958</v>
      </c>
      <c r="B57" s="2">
        <v>4651</v>
      </c>
      <c r="C57" s="3" t="s">
        <v>126</v>
      </c>
      <c r="D57" s="3" t="s">
        <v>125</v>
      </c>
      <c r="E57" s="3" t="s">
        <v>74</v>
      </c>
      <c r="F57" s="4">
        <v>24600</v>
      </c>
    </row>
    <row r="58" spans="1:6" x14ac:dyDescent="0.25">
      <c r="A58" s="1">
        <v>42965</v>
      </c>
      <c r="B58" s="2">
        <v>4709</v>
      </c>
      <c r="C58" s="3" t="s">
        <v>127</v>
      </c>
      <c r="D58" s="3" t="s">
        <v>125</v>
      </c>
      <c r="E58" s="3" t="s">
        <v>74</v>
      </c>
      <c r="F58" s="4">
        <v>2089.96</v>
      </c>
    </row>
    <row r="59" spans="1:6" x14ac:dyDescent="0.25">
      <c r="A59" s="1">
        <v>43006</v>
      </c>
      <c r="B59" s="2">
        <v>4863</v>
      </c>
      <c r="C59" s="3" t="s">
        <v>128</v>
      </c>
      <c r="D59" s="3" t="s">
        <v>125</v>
      </c>
      <c r="E59" s="3" t="s">
        <v>74</v>
      </c>
      <c r="F59" s="4">
        <v>75000</v>
      </c>
    </row>
    <row r="60" spans="1:6" x14ac:dyDescent="0.25">
      <c r="A60" s="1">
        <v>43041</v>
      </c>
      <c r="B60" s="2">
        <v>4898</v>
      </c>
      <c r="C60" s="3" t="s">
        <v>129</v>
      </c>
      <c r="D60" s="3" t="s">
        <v>125</v>
      </c>
      <c r="E60" s="3" t="s">
        <v>74</v>
      </c>
      <c r="F60" s="4">
        <v>8250.48</v>
      </c>
    </row>
    <row r="61" spans="1:6" x14ac:dyDescent="0.25">
      <c r="A61" s="1">
        <v>43042</v>
      </c>
      <c r="B61" s="2">
        <v>5004</v>
      </c>
      <c r="C61" s="3" t="s">
        <v>130</v>
      </c>
      <c r="D61" s="3" t="s">
        <v>125</v>
      </c>
      <c r="E61" s="3" t="s">
        <v>74</v>
      </c>
      <c r="F61" s="4">
        <v>75000</v>
      </c>
    </row>
    <row r="62" spans="1:6" x14ac:dyDescent="0.25">
      <c r="A62" s="1">
        <v>43052</v>
      </c>
      <c r="B62" s="2">
        <v>5005</v>
      </c>
      <c r="C62" s="3" t="s">
        <v>131</v>
      </c>
      <c r="D62" s="3" t="s">
        <v>125</v>
      </c>
      <c r="E62" s="3" t="s">
        <v>74</v>
      </c>
      <c r="F62" s="4">
        <v>49899.519999999997</v>
      </c>
    </row>
    <row r="63" spans="1:6" x14ac:dyDescent="0.25">
      <c r="A63" s="1">
        <v>43084</v>
      </c>
      <c r="B63" s="2">
        <v>5155</v>
      </c>
      <c r="C63" s="3" t="s">
        <v>132</v>
      </c>
      <c r="D63" s="3" t="s">
        <v>125</v>
      </c>
      <c r="E63" s="3" t="s">
        <v>74</v>
      </c>
      <c r="F63" s="4">
        <v>25000</v>
      </c>
    </row>
    <row r="64" spans="1:6" x14ac:dyDescent="0.25">
      <c r="A64" s="1">
        <v>43088</v>
      </c>
      <c r="B64" s="2">
        <v>5162</v>
      </c>
      <c r="C64" s="3" t="s">
        <v>133</v>
      </c>
      <c r="D64" s="3" t="s">
        <v>125</v>
      </c>
      <c r="E64" s="3" t="s">
        <v>74</v>
      </c>
      <c r="F64" s="4">
        <v>12500</v>
      </c>
    </row>
    <row r="65" spans="1:6" x14ac:dyDescent="0.25">
      <c r="A65" s="1">
        <v>43164</v>
      </c>
      <c r="B65" s="2">
        <v>5369</v>
      </c>
      <c r="C65" s="3" t="s">
        <v>134</v>
      </c>
      <c r="D65" s="3" t="s">
        <v>125</v>
      </c>
      <c r="E65" s="3" t="s">
        <v>74</v>
      </c>
      <c r="F65" s="4">
        <v>4450</v>
      </c>
    </row>
    <row r="66" spans="1:6" x14ac:dyDescent="0.25">
      <c r="A66" s="1">
        <v>43188</v>
      </c>
      <c r="B66" s="2">
        <v>5428</v>
      </c>
      <c r="C66" s="3" t="s">
        <v>135</v>
      </c>
      <c r="D66" s="3" t="s">
        <v>125</v>
      </c>
      <c r="E66" s="3" t="s">
        <v>74</v>
      </c>
      <c r="F66" s="4">
        <v>17054.990000000002</v>
      </c>
    </row>
    <row r="67" spans="1:6" x14ac:dyDescent="0.25">
      <c r="A67" s="1">
        <v>43203</v>
      </c>
      <c r="B67" s="2">
        <v>5504</v>
      </c>
      <c r="C67" s="3" t="s">
        <v>136</v>
      </c>
      <c r="D67" s="3" t="s">
        <v>125</v>
      </c>
      <c r="E67" s="3" t="s">
        <v>74</v>
      </c>
      <c r="F67" s="4">
        <v>3699.9</v>
      </c>
    </row>
    <row r="68" spans="1:6" x14ac:dyDescent="0.25">
      <c r="A68" s="1">
        <v>43214</v>
      </c>
      <c r="B68" s="2">
        <v>5610</v>
      </c>
      <c r="C68" s="3" t="s">
        <v>137</v>
      </c>
      <c r="D68" s="3" t="s">
        <v>125</v>
      </c>
      <c r="E68" s="3" t="s">
        <v>74</v>
      </c>
      <c r="F68" s="4">
        <v>35600</v>
      </c>
    </row>
    <row r="69" spans="1:6" x14ac:dyDescent="0.25">
      <c r="A69" s="1">
        <v>43250</v>
      </c>
      <c r="B69" s="2">
        <v>5669</v>
      </c>
      <c r="C69" s="3" t="s">
        <v>138</v>
      </c>
      <c r="D69" s="3" t="s">
        <v>125</v>
      </c>
      <c r="E69" s="3" t="s">
        <v>74</v>
      </c>
      <c r="F69" s="4">
        <v>16000</v>
      </c>
    </row>
    <row r="70" spans="1:6" x14ac:dyDescent="0.25">
      <c r="A70" s="1">
        <v>43602</v>
      </c>
      <c r="B70" s="2">
        <v>7073</v>
      </c>
      <c r="C70" s="3"/>
      <c r="D70" s="3" t="s">
        <v>125</v>
      </c>
      <c r="E70" s="3" t="s">
        <v>74</v>
      </c>
      <c r="F70" s="4">
        <v>7986.31</v>
      </c>
    </row>
    <row r="71" spans="1:6" x14ac:dyDescent="0.25">
      <c r="A71" s="1">
        <v>43641</v>
      </c>
      <c r="B71" s="2">
        <v>7014</v>
      </c>
      <c r="C71" s="3" t="s">
        <v>139</v>
      </c>
      <c r="D71" s="3" t="s">
        <v>125</v>
      </c>
      <c r="E71" s="3" t="s">
        <v>74</v>
      </c>
      <c r="F71" s="4">
        <v>17645.48</v>
      </c>
    </row>
    <row r="72" spans="1:6" x14ac:dyDescent="0.25">
      <c r="A72" s="1"/>
      <c r="B72" s="2"/>
      <c r="C72" s="3"/>
      <c r="D72" s="3"/>
      <c r="E72" s="21" t="s">
        <v>2</v>
      </c>
      <c r="F72" s="10">
        <f>+F71+F70+F69+F68+F67+F66+F65+F64+F63+F62+F61+F60+F59+F58+F57+F56</f>
        <v>385458.56999999995</v>
      </c>
    </row>
    <row r="73" spans="1:6" x14ac:dyDescent="0.25">
      <c r="A73" s="1">
        <v>42888</v>
      </c>
      <c r="B73" s="2">
        <v>4649</v>
      </c>
      <c r="C73" s="3" t="s">
        <v>140</v>
      </c>
      <c r="D73" s="3" t="s">
        <v>141</v>
      </c>
      <c r="E73" s="3" t="s">
        <v>142</v>
      </c>
      <c r="F73" s="4">
        <v>6570.08</v>
      </c>
    </row>
    <row r="74" spans="1:6" x14ac:dyDescent="0.25">
      <c r="A74" s="1">
        <v>42934</v>
      </c>
      <c r="B74" s="2">
        <v>4650</v>
      </c>
      <c r="C74" s="3" t="s">
        <v>143</v>
      </c>
      <c r="D74" s="3" t="s">
        <v>141</v>
      </c>
      <c r="E74" s="3" t="s">
        <v>142</v>
      </c>
      <c r="F74" s="4">
        <v>5340</v>
      </c>
    </row>
    <row r="75" spans="1:6" x14ac:dyDescent="0.25">
      <c r="A75" s="1">
        <v>42962</v>
      </c>
      <c r="B75" s="2">
        <v>4717</v>
      </c>
      <c r="C75" s="3" t="s">
        <v>144</v>
      </c>
      <c r="D75" s="3" t="s">
        <v>141</v>
      </c>
      <c r="E75" s="3" t="s">
        <v>142</v>
      </c>
      <c r="F75" s="4">
        <v>7135</v>
      </c>
    </row>
    <row r="76" spans="1:6" x14ac:dyDescent="0.25">
      <c r="A76" s="1">
        <v>42858</v>
      </c>
      <c r="B76" s="2">
        <v>4648</v>
      </c>
      <c r="C76" s="3" t="s">
        <v>145</v>
      </c>
      <c r="D76" s="3" t="s">
        <v>141</v>
      </c>
      <c r="E76" s="3" t="s">
        <v>142</v>
      </c>
      <c r="F76" s="4">
        <v>1015</v>
      </c>
    </row>
    <row r="77" spans="1:6" x14ac:dyDescent="0.25">
      <c r="A77" s="1"/>
      <c r="B77" s="2"/>
      <c r="C77" s="3"/>
      <c r="D77" s="3"/>
      <c r="E77" s="21" t="s">
        <v>2</v>
      </c>
      <c r="F77" s="10">
        <f>+F76+F75+F74+F73</f>
        <v>20060.080000000002</v>
      </c>
    </row>
    <row r="78" spans="1:6" x14ac:dyDescent="0.25">
      <c r="A78" s="1"/>
      <c r="B78" s="2"/>
      <c r="C78" s="3"/>
      <c r="D78" s="3"/>
      <c r="E78" s="3"/>
      <c r="F78" s="4"/>
    </row>
    <row r="79" spans="1:6" x14ac:dyDescent="0.25">
      <c r="A79" s="1"/>
      <c r="B79" s="2"/>
      <c r="C79" s="3"/>
      <c r="D79" s="3"/>
      <c r="E79" s="21" t="s">
        <v>2</v>
      </c>
      <c r="F79" s="10">
        <f>+F78</f>
        <v>0</v>
      </c>
    </row>
    <row r="80" spans="1:6" x14ac:dyDescent="0.25">
      <c r="A80" s="1">
        <v>42717</v>
      </c>
      <c r="B80" s="3"/>
      <c r="C80" s="3">
        <v>5444</v>
      </c>
      <c r="D80" s="3" t="s">
        <v>175</v>
      </c>
      <c r="E80" s="3" t="s">
        <v>176</v>
      </c>
      <c r="F80" s="4">
        <v>92040</v>
      </c>
    </row>
    <row r="81" spans="1:6" x14ac:dyDescent="0.25">
      <c r="A81" s="1">
        <v>42943</v>
      </c>
      <c r="B81" s="3"/>
      <c r="C81" s="3">
        <v>5730</v>
      </c>
      <c r="D81" s="3" t="s">
        <v>175</v>
      </c>
      <c r="E81" s="3" t="s">
        <v>176</v>
      </c>
      <c r="F81" s="4">
        <v>29473.7</v>
      </c>
    </row>
    <row r="82" spans="1:6" x14ac:dyDescent="0.25">
      <c r="A82" s="1">
        <v>42943</v>
      </c>
      <c r="B82" s="3"/>
      <c r="C82" s="3">
        <v>5731</v>
      </c>
      <c r="D82" s="3" t="s">
        <v>175</v>
      </c>
      <c r="E82" s="3" t="s">
        <v>176</v>
      </c>
      <c r="F82" s="4">
        <v>30798</v>
      </c>
    </row>
    <row r="83" spans="1:6" x14ac:dyDescent="0.25">
      <c r="A83" s="1">
        <v>42950</v>
      </c>
      <c r="B83" s="3"/>
      <c r="C83" s="3">
        <v>5741</v>
      </c>
      <c r="D83" s="3" t="s">
        <v>175</v>
      </c>
      <c r="E83" s="3" t="s">
        <v>176</v>
      </c>
      <c r="F83" s="4">
        <v>10148</v>
      </c>
    </row>
    <row r="84" spans="1:6" x14ac:dyDescent="0.25">
      <c r="A84" s="1">
        <v>42955</v>
      </c>
      <c r="B84" s="3"/>
      <c r="C84" s="3">
        <v>5745</v>
      </c>
      <c r="D84" s="3" t="s">
        <v>175</v>
      </c>
      <c r="E84" s="3" t="s">
        <v>176</v>
      </c>
      <c r="F84" s="4">
        <v>12390</v>
      </c>
    </row>
    <row r="85" spans="1:6" x14ac:dyDescent="0.25">
      <c r="A85" s="1">
        <v>42968</v>
      </c>
      <c r="B85" s="3"/>
      <c r="C85" s="3">
        <v>5752</v>
      </c>
      <c r="D85" s="3" t="s">
        <v>175</v>
      </c>
      <c r="E85" s="3" t="s">
        <v>176</v>
      </c>
      <c r="F85" s="4">
        <v>42257</v>
      </c>
    </row>
    <row r="86" spans="1:6" x14ac:dyDescent="0.25">
      <c r="A86" s="1">
        <v>42975</v>
      </c>
      <c r="B86" s="3"/>
      <c r="C86" s="3">
        <v>5763</v>
      </c>
      <c r="D86" s="3" t="s">
        <v>175</v>
      </c>
      <c r="E86" s="3" t="s">
        <v>176</v>
      </c>
      <c r="F86" s="4">
        <v>33512</v>
      </c>
    </row>
    <row r="87" spans="1:6" x14ac:dyDescent="0.25">
      <c r="A87" s="1">
        <v>43011</v>
      </c>
      <c r="B87" s="3"/>
      <c r="C87" s="3">
        <v>5790</v>
      </c>
      <c r="D87" s="3" t="s">
        <v>175</v>
      </c>
      <c r="E87" s="3" t="s">
        <v>176</v>
      </c>
      <c r="F87" s="4">
        <v>43188</v>
      </c>
    </row>
    <row r="88" spans="1:6" x14ac:dyDescent="0.25">
      <c r="A88" s="1">
        <v>43027</v>
      </c>
      <c r="B88" s="3"/>
      <c r="C88" s="3">
        <v>5809</v>
      </c>
      <c r="D88" s="3" t="s">
        <v>175</v>
      </c>
      <c r="E88" s="3" t="s">
        <v>176</v>
      </c>
      <c r="F88" s="4">
        <v>43830</v>
      </c>
    </row>
    <row r="89" spans="1:6" x14ac:dyDescent="0.25">
      <c r="A89" s="1">
        <v>43082</v>
      </c>
      <c r="B89" s="3"/>
      <c r="C89" s="3">
        <v>5852</v>
      </c>
      <c r="D89" s="3" t="s">
        <v>175</v>
      </c>
      <c r="E89" s="3" t="s">
        <v>176</v>
      </c>
      <c r="F89" s="4">
        <v>61419</v>
      </c>
    </row>
    <row r="90" spans="1:6" x14ac:dyDescent="0.25">
      <c r="A90" s="1">
        <v>43054</v>
      </c>
      <c r="B90" s="3"/>
      <c r="C90" s="3">
        <v>5827</v>
      </c>
      <c r="D90" s="3" t="s">
        <v>175</v>
      </c>
      <c r="E90" s="3" t="s">
        <v>176</v>
      </c>
      <c r="F90" s="4">
        <v>77561.399999999994</v>
      </c>
    </row>
    <row r="91" spans="1:6" x14ac:dyDescent="0.25">
      <c r="A91" s="1">
        <v>43075</v>
      </c>
      <c r="B91" s="3"/>
      <c r="C91" s="3">
        <v>5842</v>
      </c>
      <c r="D91" s="3" t="s">
        <v>175</v>
      </c>
      <c r="E91" s="3" t="s">
        <v>176</v>
      </c>
      <c r="F91" s="4">
        <v>23718</v>
      </c>
    </row>
    <row r="92" spans="1:6" x14ac:dyDescent="0.25">
      <c r="A92" s="1">
        <v>43082</v>
      </c>
      <c r="B92" s="3"/>
      <c r="C92" s="3">
        <v>5852</v>
      </c>
      <c r="D92" s="3" t="s">
        <v>175</v>
      </c>
      <c r="E92" s="3" t="s">
        <v>176</v>
      </c>
      <c r="F92" s="4">
        <v>61419</v>
      </c>
    </row>
    <row r="93" spans="1:6" x14ac:dyDescent="0.25">
      <c r="A93" s="1">
        <v>43133</v>
      </c>
      <c r="B93" s="3"/>
      <c r="C93" s="3">
        <v>5889</v>
      </c>
      <c r="D93" s="3" t="s">
        <v>175</v>
      </c>
      <c r="E93" s="3" t="s">
        <v>176</v>
      </c>
      <c r="F93" s="4">
        <v>107380</v>
      </c>
    </row>
    <row r="94" spans="1:6" x14ac:dyDescent="0.25">
      <c r="A94" s="1">
        <v>43140</v>
      </c>
      <c r="B94" s="3"/>
      <c r="C94" s="3">
        <v>5892</v>
      </c>
      <c r="D94" s="3" t="s">
        <v>175</v>
      </c>
      <c r="E94" s="3" t="s">
        <v>176</v>
      </c>
      <c r="F94" s="4">
        <v>69334.539999999994</v>
      </c>
    </row>
    <row r="95" spans="1:6" x14ac:dyDescent="0.25">
      <c r="A95" s="1">
        <v>43160</v>
      </c>
      <c r="B95" s="3"/>
      <c r="C95" s="3">
        <v>5903</v>
      </c>
      <c r="D95" s="3" t="s">
        <v>175</v>
      </c>
      <c r="E95" s="3" t="s">
        <v>176</v>
      </c>
      <c r="F95" s="4">
        <v>62692.2</v>
      </c>
    </row>
    <row r="96" spans="1:6" x14ac:dyDescent="0.25">
      <c r="A96" s="1">
        <v>43147</v>
      </c>
      <c r="B96" s="3"/>
      <c r="C96" s="3">
        <v>5897</v>
      </c>
      <c r="D96" s="3" t="s">
        <v>175</v>
      </c>
      <c r="E96" s="3" t="s">
        <v>176</v>
      </c>
      <c r="F96" s="4">
        <v>9699.48</v>
      </c>
    </row>
    <row r="97" spans="1:6" x14ac:dyDescent="0.25">
      <c r="A97" s="1">
        <v>43200</v>
      </c>
      <c r="B97" s="3"/>
      <c r="C97" s="3">
        <v>5951</v>
      </c>
      <c r="D97" s="3" t="s">
        <v>175</v>
      </c>
      <c r="E97" s="3" t="s">
        <v>176</v>
      </c>
      <c r="F97" s="4">
        <v>10342.700000000001</v>
      </c>
    </row>
    <row r="98" spans="1:6" x14ac:dyDescent="0.25">
      <c r="A98" s="1">
        <v>43161</v>
      </c>
      <c r="B98" s="3"/>
      <c r="C98" s="3">
        <v>5904</v>
      </c>
      <c r="D98" s="3" t="s">
        <v>175</v>
      </c>
      <c r="E98" s="3" t="s">
        <v>176</v>
      </c>
      <c r="F98" s="4">
        <v>61013.62</v>
      </c>
    </row>
    <row r="99" spans="1:6" x14ac:dyDescent="0.25">
      <c r="A99" s="1">
        <v>43182</v>
      </c>
      <c r="B99" s="3"/>
      <c r="C99" s="3">
        <v>5928</v>
      </c>
      <c r="D99" s="3" t="s">
        <v>175</v>
      </c>
      <c r="E99" s="3" t="s">
        <v>176</v>
      </c>
      <c r="F99" s="4">
        <v>82304.759999999995</v>
      </c>
    </row>
    <row r="100" spans="1:6" x14ac:dyDescent="0.25">
      <c r="A100" s="1">
        <v>43200</v>
      </c>
      <c r="B100" s="3"/>
      <c r="C100" s="3">
        <v>5950</v>
      </c>
      <c r="D100" s="3" t="s">
        <v>175</v>
      </c>
      <c r="E100" s="3" t="s">
        <v>176</v>
      </c>
      <c r="F100" s="4">
        <v>30420.7</v>
      </c>
    </row>
    <row r="101" spans="1:6" x14ac:dyDescent="0.25">
      <c r="A101" s="1">
        <v>42936</v>
      </c>
      <c r="B101" s="3">
        <v>4653</v>
      </c>
      <c r="C101" s="3" t="s">
        <v>165</v>
      </c>
      <c r="D101" s="3" t="s">
        <v>175</v>
      </c>
      <c r="E101" s="3" t="s">
        <v>176</v>
      </c>
      <c r="F101" s="4">
        <v>16179.26</v>
      </c>
    </row>
    <row r="102" spans="1:6" x14ac:dyDescent="0.25">
      <c r="A102" s="1">
        <v>42943</v>
      </c>
      <c r="B102" s="3">
        <v>4634</v>
      </c>
      <c r="C102" s="3" t="s">
        <v>166</v>
      </c>
      <c r="D102" s="3" t="s">
        <v>175</v>
      </c>
      <c r="E102" s="3" t="s">
        <v>176</v>
      </c>
      <c r="F102" s="4">
        <v>29473.7</v>
      </c>
    </row>
    <row r="103" spans="1:6" x14ac:dyDescent="0.25">
      <c r="A103" s="1">
        <v>42943</v>
      </c>
      <c r="B103" s="3"/>
      <c r="C103" s="3" t="s">
        <v>167</v>
      </c>
      <c r="D103" s="3" t="s">
        <v>175</v>
      </c>
      <c r="E103" s="3" t="s">
        <v>176</v>
      </c>
      <c r="F103" s="4">
        <v>30798</v>
      </c>
    </row>
    <row r="104" spans="1:6" x14ac:dyDescent="0.25">
      <c r="A104" s="1">
        <v>42971</v>
      </c>
      <c r="B104" s="3">
        <v>4756</v>
      </c>
      <c r="C104" s="3" t="s">
        <v>168</v>
      </c>
      <c r="D104" s="3" t="s">
        <v>175</v>
      </c>
      <c r="E104" s="3" t="s">
        <v>176</v>
      </c>
      <c r="F104" s="4">
        <v>27783.1</v>
      </c>
    </row>
    <row r="105" spans="1:6" x14ac:dyDescent="0.25">
      <c r="A105" s="1">
        <v>43011</v>
      </c>
      <c r="B105" s="3">
        <v>4864</v>
      </c>
      <c r="C105" s="3" t="s">
        <v>169</v>
      </c>
      <c r="D105" s="3" t="s">
        <v>175</v>
      </c>
      <c r="E105" s="3" t="s">
        <v>176</v>
      </c>
      <c r="F105" s="4">
        <v>43188</v>
      </c>
    </row>
    <row r="106" spans="1:6" x14ac:dyDescent="0.25">
      <c r="A106" s="1">
        <v>43160</v>
      </c>
      <c r="B106" s="3">
        <v>5531</v>
      </c>
      <c r="C106" s="3" t="s">
        <v>170</v>
      </c>
      <c r="D106" s="3" t="s">
        <v>175</v>
      </c>
      <c r="E106" s="3" t="s">
        <v>176</v>
      </c>
      <c r="F106" s="4">
        <v>62292.2</v>
      </c>
    </row>
    <row r="107" spans="1:6" x14ac:dyDescent="0.25">
      <c r="A107" s="1">
        <v>43182</v>
      </c>
      <c r="B107" s="3">
        <v>5453</v>
      </c>
      <c r="C107" s="3" t="s">
        <v>171</v>
      </c>
      <c r="D107" s="3" t="s">
        <v>175</v>
      </c>
      <c r="E107" s="3" t="s">
        <v>176</v>
      </c>
      <c r="F107" s="4">
        <v>82304.759999999995</v>
      </c>
    </row>
    <row r="108" spans="1:6" x14ac:dyDescent="0.25">
      <c r="A108" s="1">
        <v>43193</v>
      </c>
      <c r="B108" s="3">
        <v>5445</v>
      </c>
      <c r="C108" s="3" t="s">
        <v>172</v>
      </c>
      <c r="D108" s="3" t="s">
        <v>175</v>
      </c>
      <c r="E108" s="3" t="s">
        <v>176</v>
      </c>
      <c r="F108" s="4">
        <v>61153.5</v>
      </c>
    </row>
    <row r="109" spans="1:6" x14ac:dyDescent="0.25">
      <c r="A109" s="1">
        <v>43193</v>
      </c>
      <c r="B109" s="3">
        <v>5444</v>
      </c>
      <c r="C109" s="3" t="s">
        <v>173</v>
      </c>
      <c r="D109" s="3" t="s">
        <v>175</v>
      </c>
      <c r="E109" s="3" t="s">
        <v>176</v>
      </c>
      <c r="F109" s="4">
        <v>87131.199999999997</v>
      </c>
    </row>
    <row r="110" spans="1:6" x14ac:dyDescent="0.25">
      <c r="A110" s="1">
        <v>43200</v>
      </c>
      <c r="B110" s="3">
        <v>5480</v>
      </c>
      <c r="C110" s="3" t="s">
        <v>174</v>
      </c>
      <c r="D110" s="3" t="s">
        <v>175</v>
      </c>
      <c r="E110" s="3" t="s">
        <v>176</v>
      </c>
      <c r="F110" s="4">
        <v>30420.7</v>
      </c>
    </row>
    <row r="111" spans="1:6" x14ac:dyDescent="0.25">
      <c r="A111" s="1"/>
      <c r="B111" s="3"/>
      <c r="C111" s="3"/>
      <c r="D111" s="3"/>
      <c r="E111" s="21" t="s">
        <v>2</v>
      </c>
      <c r="F111" s="10">
        <f>SUM(F80:F110)</f>
        <v>1465666.5199999998</v>
      </c>
    </row>
    <row r="112" spans="1:6" x14ac:dyDescent="0.25">
      <c r="A112" s="1">
        <v>41290</v>
      </c>
      <c r="B112" s="3">
        <v>817</v>
      </c>
      <c r="C112" s="3" t="s">
        <v>181</v>
      </c>
      <c r="D112" s="3" t="s">
        <v>180</v>
      </c>
      <c r="E112" s="3" t="s">
        <v>74</v>
      </c>
      <c r="F112" s="4">
        <v>3300</v>
      </c>
    </row>
    <row r="113" spans="1:6" x14ac:dyDescent="0.25">
      <c r="A113" s="1">
        <v>41324</v>
      </c>
      <c r="B113" s="3">
        <v>897</v>
      </c>
      <c r="C113" s="3" t="s">
        <v>182</v>
      </c>
      <c r="D113" s="3" t="s">
        <v>180</v>
      </c>
      <c r="E113" s="3" t="s">
        <v>74</v>
      </c>
      <c r="F113" s="4">
        <v>28290</v>
      </c>
    </row>
    <row r="114" spans="1:6" x14ac:dyDescent="0.25">
      <c r="A114" s="1">
        <v>41348</v>
      </c>
      <c r="B114" s="3">
        <v>4691</v>
      </c>
      <c r="C114" s="3" t="s">
        <v>183</v>
      </c>
      <c r="D114" s="3" t="s">
        <v>180</v>
      </c>
      <c r="E114" s="3" t="s">
        <v>74</v>
      </c>
      <c r="F114" s="4">
        <v>91668.4</v>
      </c>
    </row>
    <row r="115" spans="1:6" x14ac:dyDescent="0.25">
      <c r="A115" s="1">
        <v>41375</v>
      </c>
      <c r="B115" s="3">
        <v>4692</v>
      </c>
      <c r="C115" s="3" t="s">
        <v>184</v>
      </c>
      <c r="D115" s="3" t="s">
        <v>180</v>
      </c>
      <c r="E115" s="3" t="s">
        <v>74</v>
      </c>
      <c r="F115" s="4">
        <v>54300</v>
      </c>
    </row>
    <row r="116" spans="1:6" x14ac:dyDescent="0.25">
      <c r="A116" s="1">
        <v>41381</v>
      </c>
      <c r="B116" s="3">
        <v>954</v>
      </c>
      <c r="C116" s="3" t="s">
        <v>185</v>
      </c>
      <c r="D116" s="3" t="s">
        <v>180</v>
      </c>
      <c r="E116" s="3" t="s">
        <v>74</v>
      </c>
      <c r="F116" s="4">
        <v>22990</v>
      </c>
    </row>
    <row r="117" spans="1:6" x14ac:dyDescent="0.25">
      <c r="A117" s="1">
        <v>42926</v>
      </c>
      <c r="B117" s="3">
        <v>4693</v>
      </c>
      <c r="C117" s="3" t="s">
        <v>186</v>
      </c>
      <c r="D117" s="3" t="s">
        <v>180</v>
      </c>
      <c r="E117" s="3" t="s">
        <v>74</v>
      </c>
      <c r="F117" s="4">
        <v>14253.75</v>
      </c>
    </row>
    <row r="118" spans="1:6" x14ac:dyDescent="0.25">
      <c r="A118" s="1">
        <v>42943</v>
      </c>
      <c r="B118" s="3">
        <v>4614</v>
      </c>
      <c r="C118" s="3" t="s">
        <v>187</v>
      </c>
      <c r="D118" s="3" t="s">
        <v>180</v>
      </c>
      <c r="E118" s="3" t="s">
        <v>74</v>
      </c>
      <c r="F118" s="4">
        <v>22625</v>
      </c>
    </row>
    <row r="119" spans="1:6" x14ac:dyDescent="0.25">
      <c r="A119" s="1">
        <v>42948</v>
      </c>
      <c r="B119" s="3">
        <v>4641</v>
      </c>
      <c r="C119" s="3" t="s">
        <v>188</v>
      </c>
      <c r="D119" s="3" t="s">
        <v>180</v>
      </c>
      <c r="E119" s="3" t="s">
        <v>74</v>
      </c>
      <c r="F119" s="4">
        <v>8250</v>
      </c>
    </row>
    <row r="120" spans="1:6" x14ac:dyDescent="0.25">
      <c r="A120" s="1">
        <v>42978</v>
      </c>
      <c r="B120" s="3">
        <v>4795</v>
      </c>
      <c r="C120" s="3" t="s">
        <v>189</v>
      </c>
      <c r="D120" s="3" t="s">
        <v>180</v>
      </c>
      <c r="E120" s="3" t="s">
        <v>74</v>
      </c>
      <c r="F120" s="4">
        <v>11000</v>
      </c>
    </row>
    <row r="121" spans="1:6" x14ac:dyDescent="0.25">
      <c r="A121" s="1"/>
      <c r="B121" s="3"/>
      <c r="C121" s="3"/>
      <c r="D121" s="3"/>
      <c r="E121" s="21" t="s">
        <v>2</v>
      </c>
      <c r="F121" s="10">
        <f>SUM(F112:F120)</f>
        <v>256677.15</v>
      </c>
    </row>
    <row r="122" spans="1:6" x14ac:dyDescent="0.25">
      <c r="A122" s="1">
        <v>42452</v>
      </c>
      <c r="B122" s="2"/>
      <c r="C122" s="3">
        <v>351</v>
      </c>
      <c r="D122" s="3" t="s">
        <v>146</v>
      </c>
      <c r="E122" s="3" t="s">
        <v>192</v>
      </c>
      <c r="F122" s="4">
        <v>192595.16</v>
      </c>
    </row>
    <row r="123" spans="1:6" x14ac:dyDescent="0.25">
      <c r="A123" s="1">
        <v>42544</v>
      </c>
      <c r="B123" s="2"/>
      <c r="C123" s="3">
        <v>416</v>
      </c>
      <c r="D123" s="3" t="s">
        <v>146</v>
      </c>
      <c r="E123" s="3" t="s">
        <v>192</v>
      </c>
      <c r="F123" s="4">
        <v>44260</v>
      </c>
    </row>
    <row r="124" spans="1:6" x14ac:dyDescent="0.25">
      <c r="A124" s="1">
        <v>42601</v>
      </c>
      <c r="B124" s="2"/>
      <c r="C124" s="3">
        <v>475</v>
      </c>
      <c r="D124" s="3" t="s">
        <v>146</v>
      </c>
      <c r="E124" s="3" t="s">
        <v>192</v>
      </c>
      <c r="F124" s="4">
        <v>42000</v>
      </c>
    </row>
    <row r="125" spans="1:6" x14ac:dyDescent="0.25">
      <c r="A125" s="1">
        <v>42646</v>
      </c>
      <c r="B125" s="2"/>
      <c r="C125" s="3">
        <v>451</v>
      </c>
      <c r="D125" s="3" t="s">
        <v>146</v>
      </c>
      <c r="E125" s="3" t="s">
        <v>192</v>
      </c>
      <c r="F125" s="4">
        <v>40750.01</v>
      </c>
    </row>
    <row r="126" spans="1:6" x14ac:dyDescent="0.25">
      <c r="A126" s="1">
        <v>42880</v>
      </c>
      <c r="B126" s="2"/>
      <c r="C126" s="3">
        <v>624</v>
      </c>
      <c r="D126" s="3" t="s">
        <v>146</v>
      </c>
      <c r="E126" s="3" t="s">
        <v>192</v>
      </c>
      <c r="F126" s="4">
        <v>10149.06</v>
      </c>
    </row>
    <row r="127" spans="1:6" x14ac:dyDescent="0.25">
      <c r="A127" s="1">
        <v>42915</v>
      </c>
      <c r="B127" s="2"/>
      <c r="C127" s="3">
        <v>637</v>
      </c>
      <c r="D127" s="3" t="s">
        <v>146</v>
      </c>
      <c r="E127" s="3" t="s">
        <v>192</v>
      </c>
      <c r="F127" s="4">
        <v>2439.06</v>
      </c>
    </row>
    <row r="128" spans="1:6" x14ac:dyDescent="0.25">
      <c r="A128" s="1">
        <v>42929</v>
      </c>
      <c r="B128" s="2"/>
      <c r="C128" s="3">
        <v>648</v>
      </c>
      <c r="D128" s="3" t="s">
        <v>146</v>
      </c>
      <c r="E128" s="3" t="s">
        <v>192</v>
      </c>
      <c r="F128" s="4">
        <v>14160</v>
      </c>
    </row>
    <row r="129" spans="1:6" x14ac:dyDescent="0.25">
      <c r="A129" s="1">
        <v>42954</v>
      </c>
      <c r="B129" s="2"/>
      <c r="C129" s="3">
        <v>664</v>
      </c>
      <c r="D129" s="3" t="s">
        <v>146</v>
      </c>
      <c r="E129" s="3" t="s">
        <v>192</v>
      </c>
      <c r="F129" s="4">
        <v>66080</v>
      </c>
    </row>
    <row r="130" spans="1:6" x14ac:dyDescent="0.25">
      <c r="A130" s="1">
        <v>42993</v>
      </c>
      <c r="B130" s="2"/>
      <c r="C130" s="3">
        <v>683</v>
      </c>
      <c r="D130" s="3" t="s">
        <v>146</v>
      </c>
      <c r="E130" s="3" t="s">
        <v>192</v>
      </c>
      <c r="F130" s="4">
        <v>36120</v>
      </c>
    </row>
    <row r="131" spans="1:6" x14ac:dyDescent="0.25">
      <c r="A131" s="1">
        <v>43010</v>
      </c>
      <c r="B131" s="2"/>
      <c r="C131" s="3">
        <v>697</v>
      </c>
      <c r="D131" s="3" t="s">
        <v>146</v>
      </c>
      <c r="E131" s="3" t="s">
        <v>192</v>
      </c>
      <c r="F131" s="4">
        <v>21240</v>
      </c>
    </row>
    <row r="132" spans="1:6" x14ac:dyDescent="0.25">
      <c r="A132" s="1">
        <v>43042</v>
      </c>
      <c r="B132" s="2"/>
      <c r="C132" s="3">
        <v>714</v>
      </c>
      <c r="D132" s="3" t="s">
        <v>146</v>
      </c>
      <c r="E132" s="3" t="s">
        <v>192</v>
      </c>
      <c r="F132" s="4">
        <v>83700</v>
      </c>
    </row>
    <row r="133" spans="1:6" x14ac:dyDescent="0.25">
      <c r="A133" s="1">
        <v>43063</v>
      </c>
      <c r="B133" s="2"/>
      <c r="C133" s="3">
        <v>726</v>
      </c>
      <c r="D133" s="3" t="s">
        <v>146</v>
      </c>
      <c r="E133" s="3" t="s">
        <v>192</v>
      </c>
      <c r="F133" s="4">
        <v>47600</v>
      </c>
    </row>
    <row r="134" spans="1:6" x14ac:dyDescent="0.25">
      <c r="A134" s="1">
        <v>43220</v>
      </c>
      <c r="B134" s="2"/>
      <c r="C134" s="3">
        <v>784</v>
      </c>
      <c r="D134" s="3" t="s">
        <v>146</v>
      </c>
      <c r="E134" s="3" t="s">
        <v>192</v>
      </c>
      <c r="F134" s="4">
        <v>9605.2000000000007</v>
      </c>
    </row>
    <row r="135" spans="1:6" x14ac:dyDescent="0.25">
      <c r="A135" s="1">
        <v>43293</v>
      </c>
      <c r="B135" s="2"/>
      <c r="C135" s="3">
        <v>26</v>
      </c>
      <c r="D135" s="3" t="s">
        <v>146</v>
      </c>
      <c r="E135" s="3" t="s">
        <v>192</v>
      </c>
      <c r="F135" s="4">
        <v>138174.46</v>
      </c>
    </row>
    <row r="136" spans="1:6" x14ac:dyDescent="0.25">
      <c r="A136" s="1"/>
      <c r="B136" s="2"/>
      <c r="C136" s="3"/>
      <c r="D136" s="3"/>
      <c r="E136" s="21" t="s">
        <v>2</v>
      </c>
      <c r="F136" s="10">
        <f>SUM(F122:F135)</f>
        <v>748872.95</v>
      </c>
    </row>
    <row r="137" spans="1:6" x14ac:dyDescent="0.25">
      <c r="A137" s="52"/>
      <c r="B137" s="53"/>
      <c r="C137" s="53"/>
      <c r="D137" s="53" t="s">
        <v>339</v>
      </c>
      <c r="E137" s="56"/>
      <c r="F137" s="58"/>
    </row>
    <row r="138" spans="1:6" x14ac:dyDescent="0.25">
      <c r="A138" s="1"/>
      <c r="B138" s="3"/>
      <c r="C138" s="3"/>
      <c r="D138" s="3"/>
      <c r="E138" s="21" t="s">
        <v>2</v>
      </c>
      <c r="F138" s="10">
        <f>SUM(F137:F137)</f>
        <v>0</v>
      </c>
    </row>
    <row r="139" spans="1:6" x14ac:dyDescent="0.25">
      <c r="A139" s="1">
        <v>44095</v>
      </c>
      <c r="B139" s="3">
        <v>690</v>
      </c>
      <c r="C139" s="3" t="s">
        <v>211</v>
      </c>
      <c r="D139" s="3" t="s">
        <v>194</v>
      </c>
      <c r="E139" s="3" t="s">
        <v>193</v>
      </c>
      <c r="F139" s="11">
        <v>36237.800000000003</v>
      </c>
    </row>
    <row r="140" spans="1:6" x14ac:dyDescent="0.25">
      <c r="A140" s="1"/>
      <c r="B140" s="3"/>
      <c r="C140" s="3"/>
      <c r="D140" s="3"/>
      <c r="E140" s="21" t="s">
        <v>2</v>
      </c>
      <c r="F140" s="10">
        <f>SUM(F139)</f>
        <v>36237.800000000003</v>
      </c>
    </row>
    <row r="141" spans="1:6" x14ac:dyDescent="0.25">
      <c r="A141" s="1">
        <v>44132</v>
      </c>
      <c r="B141" s="3">
        <v>789</v>
      </c>
      <c r="C141" s="3" t="s">
        <v>35</v>
      </c>
      <c r="D141" s="3" t="s">
        <v>36</v>
      </c>
      <c r="E141" s="3" t="s">
        <v>37</v>
      </c>
      <c r="F141" s="4">
        <v>17751.740000000002</v>
      </c>
    </row>
    <row r="142" spans="1:6" x14ac:dyDescent="0.25">
      <c r="A142" s="1"/>
      <c r="B142" s="3"/>
      <c r="C142" s="3"/>
      <c r="D142" s="3"/>
      <c r="E142" s="21" t="s">
        <v>2</v>
      </c>
      <c r="F142" s="10">
        <f>SUM(F141)</f>
        <v>17751.740000000002</v>
      </c>
    </row>
    <row r="143" spans="1:6" x14ac:dyDescent="0.25">
      <c r="A143" s="52"/>
      <c r="B143" s="53"/>
      <c r="C143" s="53"/>
      <c r="D143" s="53" t="s">
        <v>340</v>
      </c>
      <c r="E143" s="56" t="s">
        <v>341</v>
      </c>
      <c r="F143" s="57"/>
    </row>
    <row r="144" spans="1:6" x14ac:dyDescent="0.25">
      <c r="A144" s="1"/>
      <c r="B144" s="3"/>
      <c r="C144" s="3"/>
      <c r="D144" s="3"/>
      <c r="E144" s="21"/>
      <c r="F144" s="10">
        <f>SUM(F143)</f>
        <v>0</v>
      </c>
    </row>
    <row r="145" spans="1:6" x14ac:dyDescent="0.25">
      <c r="A145" s="52">
        <v>45226</v>
      </c>
      <c r="B145" s="53">
        <v>2915</v>
      </c>
      <c r="C145" s="53"/>
      <c r="D145" s="54" t="s">
        <v>229</v>
      </c>
      <c r="E145" s="53" t="s">
        <v>230</v>
      </c>
      <c r="F145" s="55">
        <v>29547.94</v>
      </c>
    </row>
    <row r="146" spans="1:6" x14ac:dyDescent="0.25">
      <c r="A146" s="1"/>
      <c r="B146" s="3"/>
      <c r="C146" s="3"/>
      <c r="D146" s="2"/>
      <c r="E146" s="21" t="s">
        <v>2</v>
      </c>
      <c r="F146" s="10">
        <f>SUM(F145)</f>
        <v>29547.94</v>
      </c>
    </row>
    <row r="147" spans="1:6" x14ac:dyDescent="0.25">
      <c r="A147" s="1">
        <v>42809</v>
      </c>
      <c r="B147" s="3">
        <v>4203</v>
      </c>
      <c r="C147" s="3" t="s">
        <v>52</v>
      </c>
      <c r="D147" s="2" t="s">
        <v>55</v>
      </c>
      <c r="E147" s="2" t="s">
        <v>48</v>
      </c>
      <c r="F147" s="4">
        <v>35100</v>
      </c>
    </row>
    <row r="148" spans="1:6" x14ac:dyDescent="0.25">
      <c r="A148" s="1">
        <v>42787</v>
      </c>
      <c r="B148" s="3">
        <v>4160</v>
      </c>
      <c r="C148" s="3" t="s">
        <v>53</v>
      </c>
      <c r="D148" s="2" t="s">
        <v>55</v>
      </c>
      <c r="E148" s="2" t="s">
        <v>48</v>
      </c>
      <c r="F148" s="4">
        <v>48000</v>
      </c>
    </row>
    <row r="149" spans="1:6" x14ac:dyDescent="0.25">
      <c r="A149" s="1">
        <v>42773</v>
      </c>
      <c r="B149" s="3">
        <v>4215</v>
      </c>
      <c r="C149" s="3" t="s">
        <v>54</v>
      </c>
      <c r="D149" s="2" t="s">
        <v>55</v>
      </c>
      <c r="E149" s="2" t="s">
        <v>48</v>
      </c>
      <c r="F149" s="4">
        <v>22000</v>
      </c>
    </row>
    <row r="150" spans="1:6" x14ac:dyDescent="0.25">
      <c r="A150" s="1"/>
      <c r="B150" s="3"/>
      <c r="C150" s="3"/>
      <c r="D150" s="2"/>
      <c r="E150" s="21" t="s">
        <v>2</v>
      </c>
      <c r="F150" s="10">
        <f>SUM(F147:F149)</f>
        <v>105100</v>
      </c>
    </row>
    <row r="151" spans="1:6" x14ac:dyDescent="0.25">
      <c r="A151" s="1">
        <v>41313</v>
      </c>
      <c r="B151" s="3">
        <v>877</v>
      </c>
      <c r="C151" s="3" t="s">
        <v>152</v>
      </c>
      <c r="D151" s="2" t="s">
        <v>153</v>
      </c>
      <c r="E151" s="3" t="s">
        <v>151</v>
      </c>
      <c r="F151" s="4">
        <v>13303</v>
      </c>
    </row>
    <row r="152" spans="1:6" x14ac:dyDescent="0.25">
      <c r="A152" s="1">
        <v>42936</v>
      </c>
      <c r="B152" s="3">
        <v>4616</v>
      </c>
      <c r="C152" s="3" t="s">
        <v>154</v>
      </c>
      <c r="D152" s="2" t="s">
        <v>153</v>
      </c>
      <c r="E152" s="3" t="s">
        <v>151</v>
      </c>
      <c r="F152" s="4">
        <v>37350</v>
      </c>
    </row>
    <row r="153" spans="1:6" x14ac:dyDescent="0.25">
      <c r="A153" s="1">
        <v>42971</v>
      </c>
      <c r="B153" s="3">
        <v>4740</v>
      </c>
      <c r="C153" s="3" t="s">
        <v>155</v>
      </c>
      <c r="D153" s="2" t="s">
        <v>153</v>
      </c>
      <c r="E153" s="3" t="s">
        <v>151</v>
      </c>
      <c r="F153" s="4">
        <v>15545.5</v>
      </c>
    </row>
    <row r="154" spans="1:6" x14ac:dyDescent="0.25">
      <c r="A154" s="1">
        <v>42969</v>
      </c>
      <c r="B154" s="3">
        <v>4728</v>
      </c>
      <c r="C154" s="3" t="s">
        <v>156</v>
      </c>
      <c r="D154" s="2" t="s">
        <v>153</v>
      </c>
      <c r="E154" s="3" t="s">
        <v>151</v>
      </c>
      <c r="F154" s="4">
        <v>10697</v>
      </c>
    </row>
    <row r="155" spans="1:6" x14ac:dyDescent="0.25">
      <c r="A155" s="1"/>
      <c r="B155" s="3"/>
      <c r="C155" s="3"/>
      <c r="D155" s="2"/>
      <c r="E155" s="21" t="s">
        <v>2</v>
      </c>
      <c r="F155" s="10">
        <f>SUM(F151:F154)</f>
        <v>76895.5</v>
      </c>
    </row>
    <row r="156" spans="1:6" x14ac:dyDescent="0.25">
      <c r="A156" s="1">
        <v>43115</v>
      </c>
      <c r="B156" s="3">
        <v>5237</v>
      </c>
      <c r="C156" s="3" t="s">
        <v>202</v>
      </c>
      <c r="D156" s="2" t="s">
        <v>203</v>
      </c>
      <c r="E156" s="3" t="s">
        <v>192</v>
      </c>
      <c r="F156" s="4">
        <v>105000</v>
      </c>
    </row>
    <row r="157" spans="1:6" x14ac:dyDescent="0.25">
      <c r="A157" s="1"/>
      <c r="B157" s="3"/>
      <c r="C157" s="3"/>
      <c r="D157" s="2"/>
      <c r="E157" s="21" t="s">
        <v>2</v>
      </c>
      <c r="F157" s="10">
        <f>SUM(F156)</f>
        <v>105000</v>
      </c>
    </row>
    <row r="158" spans="1:6" x14ac:dyDescent="0.25">
      <c r="A158" s="1">
        <v>42649</v>
      </c>
      <c r="B158" s="3">
        <v>3634</v>
      </c>
      <c r="C158" s="3" t="s">
        <v>190</v>
      </c>
      <c r="D158" s="2" t="s">
        <v>191</v>
      </c>
      <c r="E158" s="3" t="s">
        <v>192</v>
      </c>
      <c r="F158" s="4">
        <v>28000</v>
      </c>
    </row>
    <row r="159" spans="1:6" x14ac:dyDescent="0.25">
      <c r="A159" s="1"/>
      <c r="B159" s="3"/>
      <c r="C159" s="3"/>
      <c r="D159" s="2"/>
      <c r="E159" s="21" t="s">
        <v>2</v>
      </c>
      <c r="F159" s="10">
        <f>SUM(F158)</f>
        <v>28000</v>
      </c>
    </row>
    <row r="160" spans="1:6" x14ac:dyDescent="0.25">
      <c r="A160" s="1">
        <v>44118</v>
      </c>
      <c r="B160" s="3">
        <v>839</v>
      </c>
      <c r="C160" s="3" t="s">
        <v>223</v>
      </c>
      <c r="D160" s="2" t="s">
        <v>222</v>
      </c>
      <c r="E160" s="3" t="s">
        <v>221</v>
      </c>
      <c r="F160" s="4">
        <v>150312.4</v>
      </c>
    </row>
    <row r="161" spans="1:8" x14ac:dyDescent="0.25">
      <c r="A161" s="1"/>
      <c r="B161" s="3"/>
      <c r="C161" s="3"/>
      <c r="D161" s="2"/>
      <c r="E161" s="21" t="s">
        <v>2</v>
      </c>
      <c r="F161" s="10">
        <f>SUM(F160)</f>
        <v>150312.4</v>
      </c>
    </row>
    <row r="162" spans="1:8" x14ac:dyDescent="0.25">
      <c r="A162" s="1">
        <v>42528</v>
      </c>
      <c r="B162" s="3">
        <v>3305</v>
      </c>
      <c r="C162" s="3" t="s">
        <v>56</v>
      </c>
      <c r="D162" s="2" t="s">
        <v>58</v>
      </c>
      <c r="E162" s="3" t="s">
        <v>31</v>
      </c>
      <c r="F162" s="4">
        <v>8500</v>
      </c>
    </row>
    <row r="163" spans="1:8" x14ac:dyDescent="0.25">
      <c r="A163" s="1">
        <v>42555</v>
      </c>
      <c r="B163" s="3">
        <v>3202</v>
      </c>
      <c r="C163" s="3" t="s">
        <v>57</v>
      </c>
      <c r="D163" s="2" t="s">
        <v>58</v>
      </c>
      <c r="E163" s="3" t="s">
        <v>31</v>
      </c>
      <c r="F163" s="4">
        <v>19540</v>
      </c>
    </row>
    <row r="164" spans="1:8" x14ac:dyDescent="0.25">
      <c r="A164" s="1"/>
      <c r="B164" s="3"/>
      <c r="C164" s="3"/>
      <c r="D164" s="2"/>
      <c r="E164" s="21" t="s">
        <v>2</v>
      </c>
      <c r="F164" s="10">
        <f>SUM(F162:F163)</f>
        <v>28040</v>
      </c>
    </row>
    <row r="165" spans="1:8" x14ac:dyDescent="0.25">
      <c r="A165" s="1">
        <v>41530</v>
      </c>
      <c r="B165" s="3">
        <v>1212</v>
      </c>
      <c r="C165" s="3" t="s">
        <v>49</v>
      </c>
      <c r="D165" s="2" t="s">
        <v>50</v>
      </c>
      <c r="E165" s="3" t="s">
        <v>48</v>
      </c>
      <c r="F165" s="4">
        <v>222730</v>
      </c>
    </row>
    <row r="166" spans="1:8" x14ac:dyDescent="0.25">
      <c r="A166" s="1">
        <v>41496</v>
      </c>
      <c r="B166" s="3">
        <v>1236</v>
      </c>
      <c r="C166" s="3" t="s">
        <v>51</v>
      </c>
      <c r="D166" s="2" t="s">
        <v>50</v>
      </c>
      <c r="E166" s="3" t="s">
        <v>48</v>
      </c>
      <c r="F166" s="11">
        <v>363444</v>
      </c>
    </row>
    <row r="167" spans="1:8" x14ac:dyDescent="0.25">
      <c r="A167" s="1"/>
      <c r="B167" s="3"/>
      <c r="C167" s="3"/>
      <c r="D167" s="2"/>
      <c r="E167" s="21" t="s">
        <v>2</v>
      </c>
      <c r="F167" s="10">
        <f>SUM(F165:F166)</f>
        <v>586174</v>
      </c>
    </row>
    <row r="168" spans="1:8" x14ac:dyDescent="0.25">
      <c r="A168" s="1">
        <v>43813</v>
      </c>
      <c r="B168" s="3">
        <v>9574</v>
      </c>
      <c r="C168" s="3" t="s">
        <v>67</v>
      </c>
      <c r="D168" s="2" t="s">
        <v>60</v>
      </c>
      <c r="E168" s="3" t="s">
        <v>31</v>
      </c>
      <c r="F168" s="4">
        <v>98600</v>
      </c>
    </row>
    <row r="169" spans="1:8" x14ac:dyDescent="0.25">
      <c r="A169" s="1"/>
      <c r="B169" s="3"/>
      <c r="C169" s="3"/>
      <c r="D169" s="2"/>
      <c r="E169" s="21" t="s">
        <v>2</v>
      </c>
      <c r="F169" s="10">
        <f>SUM(F168)</f>
        <v>98600</v>
      </c>
    </row>
    <row r="170" spans="1:8" x14ac:dyDescent="0.25">
      <c r="A170" s="1">
        <v>41285</v>
      </c>
      <c r="B170" s="3">
        <v>851</v>
      </c>
      <c r="C170" s="3" t="s">
        <v>68</v>
      </c>
      <c r="D170" s="2" t="s">
        <v>71</v>
      </c>
      <c r="E170" s="2" t="s">
        <v>72</v>
      </c>
      <c r="F170" s="4">
        <v>1821.6</v>
      </c>
    </row>
    <row r="171" spans="1:8" x14ac:dyDescent="0.25">
      <c r="A171" s="1">
        <v>41292</v>
      </c>
      <c r="B171" s="3">
        <v>854</v>
      </c>
      <c r="C171" s="3" t="s">
        <v>69</v>
      </c>
      <c r="D171" s="2" t="s">
        <v>71</v>
      </c>
      <c r="E171" s="2" t="s">
        <v>72</v>
      </c>
      <c r="F171" s="4">
        <v>3355.92</v>
      </c>
    </row>
    <row r="172" spans="1:8" x14ac:dyDescent="0.25">
      <c r="A172" s="1">
        <v>41292</v>
      </c>
      <c r="B172" s="3">
        <v>852</v>
      </c>
      <c r="C172" s="3" t="s">
        <v>70</v>
      </c>
      <c r="D172" s="2" t="s">
        <v>71</v>
      </c>
      <c r="E172" s="2" t="s">
        <v>72</v>
      </c>
      <c r="F172" s="11">
        <v>16156.93</v>
      </c>
    </row>
    <row r="173" spans="1:8" x14ac:dyDescent="0.25">
      <c r="A173" s="1"/>
      <c r="B173" s="3"/>
      <c r="C173" s="3"/>
      <c r="D173" s="3"/>
      <c r="E173" s="21" t="s">
        <v>2</v>
      </c>
      <c r="F173" s="10">
        <f>SUM(F170:F172)</f>
        <v>21334.45</v>
      </c>
    </row>
    <row r="174" spans="1:8" ht="21" customHeight="1" x14ac:dyDescent="0.4">
      <c r="A174" s="17"/>
      <c r="B174" s="3"/>
      <c r="C174" s="18"/>
      <c r="D174" s="16"/>
      <c r="E174" s="34" t="s">
        <v>205</v>
      </c>
      <c r="F174" s="35">
        <f>F18+F20+F22+F24+F26+F29+F31+F36+F46+F48+F50+F53+F55+F72+F77+F79+F111+F121+F136+F138+F140+F142+F144++F146+F150+F155+F157+F159+F161+F164+F167+F169+F173</f>
        <v>5334303.4799999995</v>
      </c>
      <c r="H174" t="s">
        <v>220</v>
      </c>
    </row>
    <row r="175" spans="1:8" ht="21" customHeight="1" x14ac:dyDescent="0.4">
      <c r="A175" s="7"/>
      <c r="B175" s="27"/>
      <c r="C175" s="28"/>
      <c r="D175" s="29"/>
      <c r="E175" s="40"/>
      <c r="F175" s="41" t="s">
        <v>338</v>
      </c>
    </row>
    <row r="176" spans="1:8" ht="19.5" customHeight="1" x14ac:dyDescent="0.4">
      <c r="A176" s="7"/>
      <c r="B176" s="27"/>
      <c r="C176" s="28"/>
      <c r="D176" s="29"/>
      <c r="E176" s="40"/>
      <c r="F176" s="41"/>
    </row>
    <row r="177" spans="1:6" ht="19.5" customHeight="1" x14ac:dyDescent="0.25">
      <c r="A177" s="7"/>
      <c r="B177" s="27"/>
      <c r="C177" s="28"/>
      <c r="D177" s="29"/>
      <c r="E177" s="30"/>
      <c r="F177" s="31"/>
    </row>
    <row r="178" spans="1:6" ht="19.5" customHeight="1" x14ac:dyDescent="0.25">
      <c r="A178" s="7"/>
      <c r="B178" s="43"/>
      <c r="C178" s="44" t="s">
        <v>206</v>
      </c>
      <c r="D178" s="29" t="s">
        <v>266</v>
      </c>
      <c r="E178" s="38" t="s">
        <v>265</v>
      </c>
      <c r="F178" s="31"/>
    </row>
    <row r="179" spans="1:6" ht="15.75" x14ac:dyDescent="0.25">
      <c r="A179" s="7"/>
      <c r="B179" s="27"/>
      <c r="C179" s="37" t="s">
        <v>207</v>
      </c>
      <c r="D179" s="45" t="s">
        <v>267</v>
      </c>
      <c r="E179" s="46" t="s">
        <v>209</v>
      </c>
      <c r="F179" s="31"/>
    </row>
    <row r="180" spans="1:6" ht="17.25" customHeight="1" x14ac:dyDescent="0.25">
      <c r="A180" s="7"/>
      <c r="B180" s="27"/>
      <c r="C180" s="28"/>
      <c r="D180" s="29"/>
      <c r="E180" s="30"/>
      <c r="F180" s="31"/>
    </row>
    <row r="181" spans="1:6" x14ac:dyDescent="0.25">
      <c r="F181" s="36"/>
    </row>
    <row r="182" spans="1:6" x14ac:dyDescent="0.25">
      <c r="F182" s="36"/>
    </row>
    <row r="183" spans="1:6" ht="15.75" x14ac:dyDescent="0.25">
      <c r="E183" s="38"/>
      <c r="F183" s="36"/>
    </row>
    <row r="184" spans="1:6" x14ac:dyDescent="0.25">
      <c r="E184" s="39"/>
      <c r="F184" s="36"/>
    </row>
    <row r="185" spans="1:6" x14ac:dyDescent="0.25">
      <c r="F185" s="36"/>
    </row>
    <row r="186" spans="1:6" x14ac:dyDescent="0.25">
      <c r="F186" s="36"/>
    </row>
    <row r="187" spans="1:6" x14ac:dyDescent="0.25">
      <c r="F187" s="36"/>
    </row>
    <row r="188" spans="1:6" x14ac:dyDescent="0.25">
      <c r="F188" s="36"/>
    </row>
    <row r="189" spans="1:6" x14ac:dyDescent="0.25">
      <c r="F189" s="36"/>
    </row>
    <row r="190" spans="1:6" x14ac:dyDescent="0.25">
      <c r="F190" s="36"/>
    </row>
    <row r="191" spans="1:6" x14ac:dyDescent="0.25">
      <c r="F191" s="36"/>
    </row>
    <row r="192" spans="1:6" x14ac:dyDescent="0.25">
      <c r="F192" s="36"/>
    </row>
  </sheetData>
  <autoFilter ref="G1:G192"/>
  <mergeCells count="1">
    <mergeCell ref="A3:F3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2012-09</vt:lpstr>
      <vt:lpstr>DICIEMBRE</vt:lpstr>
      <vt:lpstr>DICIEMBRE (2)</vt:lpstr>
      <vt:lpstr>ACTUAL DEUDA</vt:lpstr>
      <vt:lpstr>'2012-09'!Área_de_impresión</vt:lpstr>
      <vt:lpstr>'ACTUAL DEUDA'!Área_de_impresión</vt:lpstr>
      <vt:lpstr>DICIEMBRE!Área_de_impresión</vt:lpstr>
      <vt:lpstr>'DICIEMBRE (2)'!Área_de_impresión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2024-01-17T17:43:43Z</cp:lastPrinted>
  <dcterms:created xsi:type="dcterms:W3CDTF">2020-09-09T20:40:39Z</dcterms:created>
  <dcterms:modified xsi:type="dcterms:W3CDTF">2024-07-15T13:43:03Z</dcterms:modified>
</cp:coreProperties>
</file>